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dèle DCF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3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1E3A8A"/>
      <sz val="14"/>
    </font>
    <font>
      <b val="1"/>
      <color rgb="001E3A8A"/>
      <sz val="12"/>
    </font>
    <font>
      <sz val="10"/>
    </font>
    <font>
      <b val="1"/>
      <color rgb="00FFFFFF"/>
      <sz val="11"/>
    </font>
    <font>
      <b val="1"/>
      <sz val="10"/>
    </font>
    <font>
      <i val="1"/>
      <sz val="9"/>
    </font>
    <font>
      <b val="1"/>
      <color rgb="001E3A8A"/>
      <sz val="11"/>
    </font>
    <font>
      <b val="1"/>
      <color rgb="00FFFFFF"/>
      <sz val="12"/>
    </font>
    <font>
      <b val="1"/>
      <color rgb="001E3A8A"/>
      <sz val="10"/>
    </font>
    <font>
      <b val="1"/>
      <color rgb="00F59E0B"/>
      <sz val="10"/>
    </font>
  </fonts>
  <fills count="10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10B981"/>
        <bgColor rgb="0010B981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left" vertic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/>
    </xf>
    <xf numFmtId="4" fontId="5" fillId="2" borderId="1" applyAlignment="1" pivotButton="0" quotePrefix="0" xfId="0">
      <alignment horizontal="right" vertical="center"/>
    </xf>
    <xf numFmtId="4" fontId="5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right" vertical="center"/>
    </xf>
    <xf numFmtId="4" fontId="7" fillId="6" borderId="1" applyAlignment="1" pivotButton="0" quotePrefix="0" xfId="0">
      <alignment horizontal="right" vertical="center"/>
    </xf>
    <xf numFmtId="4" fontId="7" fillId="7" borderId="1" applyAlignment="1" pivotButton="0" quotePrefix="0" xfId="0">
      <alignment horizontal="right" vertical="center"/>
    </xf>
    <xf numFmtId="4" fontId="5" fillId="3" borderId="1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right" vertical="center"/>
    </xf>
    <xf numFmtId="4" fontId="10" fillId="8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/>
    </xf>
    <xf numFmtId="0" fontId="11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 wrapText="1"/>
    </xf>
    <xf numFmtId="0" fontId="11" fillId="2" borderId="1" applyAlignment="1" pivotButton="0" quotePrefix="0" xfId="0">
      <alignment horizontal="left" vertical="center"/>
    </xf>
    <xf numFmtId="0" fontId="12" fillId="9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2"/>
  <sheetViews>
    <sheetView workbookViewId="0">
      <selection activeCell="A1" sqref="A1"/>
    </sheetView>
  </sheetViews>
  <sheetFormatPr baseColWidth="8" defaultRowHeight="15"/>
  <cols>
    <col width="35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30" customHeight="1">
      <c r="A1" s="1" t="inlineStr">
        <is>
          <t>MODÈLE D'ÉVALUATION DCF (DISCOUNTED CASH FLOW)</t>
        </is>
      </c>
    </row>
    <row r="2">
      <c r="A2" s="2" t="inlineStr">
        <is>
          <t>Date de création : 11/01/2026</t>
        </is>
      </c>
    </row>
    <row r="4" ht="25" customHeight="1">
      <c r="A4" s="3" t="inlineStr">
        <is>
          <t>PARAMÈTRES DE L'ENTREPRISE</t>
        </is>
      </c>
    </row>
    <row r="5">
      <c r="A5" s="4" t="inlineStr">
        <is>
          <t>Nom de l'entreprise:</t>
        </is>
      </c>
      <c r="B5" s="5" t="inlineStr">
        <is>
          <t>Entreprise ABC</t>
        </is>
      </c>
    </row>
    <row r="6">
      <c r="A6" s="4" t="inlineStr">
        <is>
          <t>Secteur d'activité:</t>
        </is>
      </c>
      <c r="B6" s="5" t="inlineStr">
        <is>
          <t>Technologie</t>
        </is>
      </c>
    </row>
    <row r="7">
      <c r="A7" s="4" t="inlineStr">
        <is>
          <t>Date d'évaluation:</t>
        </is>
      </c>
      <c r="B7" s="5" t="inlineStr">
        <is>
          <t>11/01/2026</t>
        </is>
      </c>
    </row>
    <row r="8">
      <c r="A8" s="4" t="inlineStr">
        <is>
          <t>Devise:</t>
        </is>
      </c>
      <c r="B8" s="5" t="inlineStr">
        <is>
          <t>EUR</t>
        </is>
      </c>
    </row>
    <row r="9">
      <c r="A9" s="4" t="inlineStr"/>
      <c r="B9" s="5" t="inlineStr"/>
    </row>
    <row r="11" ht="25" customHeight="1">
      <c r="A11" s="3" t="inlineStr">
        <is>
          <t>HYPOTHÈSES CLÉS</t>
        </is>
      </c>
    </row>
    <row r="12">
      <c r="A12" s="6" t="inlineStr">
        <is>
          <t>Paramètre</t>
        </is>
      </c>
      <c r="B12" s="6" t="inlineStr">
        <is>
          <t>Valeur</t>
        </is>
      </c>
      <c r="C12" s="6" t="inlineStr">
        <is>
          <t>Unité</t>
        </is>
      </c>
    </row>
    <row r="13">
      <c r="A13" s="7" t="inlineStr">
        <is>
          <t>Taux de croissance des revenus (années 1-5)</t>
        </is>
      </c>
      <c r="B13" s="8" t="inlineStr">
        <is>
          <t>15,0%</t>
        </is>
      </c>
      <c r="C13" s="8" t="inlineStr">
        <is>
          <t>%</t>
        </is>
      </c>
    </row>
    <row r="14">
      <c r="A14" s="9" t="inlineStr">
        <is>
          <t>Taux de croissance perpétuel</t>
        </is>
      </c>
      <c r="B14" s="10" t="inlineStr">
        <is>
          <t>2,5%</t>
        </is>
      </c>
      <c r="C14" s="10" t="inlineStr">
        <is>
          <t>%</t>
        </is>
      </c>
    </row>
    <row r="15">
      <c r="A15" s="7" t="inlineStr">
        <is>
          <t>Marge EBITDA</t>
        </is>
      </c>
      <c r="B15" s="8" t="inlineStr">
        <is>
          <t>25,0%</t>
        </is>
      </c>
      <c r="C15" s="8" t="inlineStr">
        <is>
          <t>%</t>
        </is>
      </c>
    </row>
    <row r="16">
      <c r="A16" s="9" t="inlineStr">
        <is>
          <t>Taux d'imposition</t>
        </is>
      </c>
      <c r="B16" s="10" t="inlineStr">
        <is>
          <t>25,0%</t>
        </is>
      </c>
      <c r="C16" s="10" t="inlineStr">
        <is>
          <t>%</t>
        </is>
      </c>
    </row>
    <row r="17">
      <c r="A17" s="7" t="inlineStr">
        <is>
          <t>CAPEX (% des revenus)</t>
        </is>
      </c>
      <c r="B17" s="8" t="inlineStr">
        <is>
          <t>5,0%</t>
        </is>
      </c>
      <c r="C17" s="8" t="inlineStr">
        <is>
          <t>%</t>
        </is>
      </c>
    </row>
    <row r="18">
      <c r="A18" s="9" t="inlineStr">
        <is>
          <t>Variation BFR (% des revenus)</t>
        </is>
      </c>
      <c r="B18" s="10" t="inlineStr">
        <is>
          <t>3,0%</t>
        </is>
      </c>
      <c r="C18" s="10" t="inlineStr">
        <is>
          <t>%</t>
        </is>
      </c>
    </row>
    <row r="19">
      <c r="A19" s="7" t="inlineStr">
        <is>
          <t>Coût moyen pondéré du capital (WACC)</t>
        </is>
      </c>
      <c r="B19" s="8" t="inlineStr">
        <is>
          <t>10,0%</t>
        </is>
      </c>
      <c r="C19" s="8" t="inlineStr">
        <is>
          <t>%</t>
        </is>
      </c>
    </row>
    <row r="20">
      <c r="A20" s="9" t="inlineStr">
        <is>
          <t>Taux sans risque</t>
        </is>
      </c>
      <c r="B20" s="10" t="inlineStr">
        <is>
          <t>3,5%</t>
        </is>
      </c>
      <c r="C20" s="10" t="inlineStr">
        <is>
          <t>%</t>
        </is>
      </c>
    </row>
    <row r="21">
      <c r="A21" s="7" t="inlineStr">
        <is>
          <t>Prime de risque du marché</t>
        </is>
      </c>
      <c r="B21" s="8" t="inlineStr">
        <is>
          <t>6,5%</t>
        </is>
      </c>
      <c r="C21" s="8" t="inlineStr">
        <is>
          <t>%</t>
        </is>
      </c>
    </row>
    <row r="22">
      <c r="A22" s="9" t="inlineStr">
        <is>
          <t>Beta</t>
        </is>
      </c>
      <c r="B22" s="10" t="inlineStr">
        <is>
          <t>1,2</t>
        </is>
      </c>
      <c r="C22" s="10" t="inlineStr"/>
    </row>
    <row r="24" ht="25" customHeight="1">
      <c r="A24" s="3" t="inlineStr">
        <is>
          <t>PROJECTIONS DE FLUX DE TRÉSORERIE (en milliers EUR)</t>
        </is>
      </c>
    </row>
    <row r="25" ht="30" customHeight="1">
      <c r="A25" s="11" t="inlineStr">
        <is>
          <t>Éléments</t>
        </is>
      </c>
      <c r="B25" s="11" t="inlineStr">
        <is>
          <t>Année 2026</t>
        </is>
      </c>
      <c r="C25" s="11" t="inlineStr">
        <is>
          <t>Année 2027</t>
        </is>
      </c>
      <c r="D25" s="11" t="inlineStr">
        <is>
          <t>Année 2028</t>
        </is>
      </c>
      <c r="E25" s="11" t="inlineStr">
        <is>
          <t>Année 2029</t>
        </is>
      </c>
      <c r="F25" s="11" t="inlineStr">
        <is>
          <t>Année 2030</t>
        </is>
      </c>
      <c r="G25" s="11" t="inlineStr">
        <is>
          <t>Valeur Terminale</t>
        </is>
      </c>
      <c r="H25" s="11" t="inlineStr">
        <is>
          <t>Total</t>
        </is>
      </c>
    </row>
    <row r="26">
      <c r="A26" s="12" t="inlineStr">
        <is>
          <t>Revenus</t>
        </is>
      </c>
      <c r="B26" s="13" t="n">
        <v>10000</v>
      </c>
      <c r="C26" s="13">
        <f>B26*1.15</f>
        <v/>
      </c>
      <c r="D26" s="13">
        <f>C26*1.15</f>
        <v/>
      </c>
      <c r="E26" s="13">
        <f>D26*1.15</f>
        <v/>
      </c>
      <c r="F26" s="13">
        <f>E26*1.15</f>
        <v/>
      </c>
      <c r="G26" s="13" t="inlineStr"/>
      <c r="H26" s="13">
        <f>SUM(B26:F26)</f>
        <v/>
      </c>
    </row>
    <row r="27">
      <c r="A27" s="7" t="inlineStr">
        <is>
          <t>EBITDA</t>
        </is>
      </c>
      <c r="B27" s="14">
        <f>B26*0.25</f>
        <v/>
      </c>
      <c r="C27" s="14">
        <f>C26*0.25</f>
        <v/>
      </c>
      <c r="D27" s="14">
        <f>D26*0.25</f>
        <v/>
      </c>
      <c r="E27" s="14">
        <f>E26*0.25</f>
        <v/>
      </c>
      <c r="F27" s="14">
        <f>F26*0.25</f>
        <v/>
      </c>
      <c r="G27" s="14" t="inlineStr"/>
      <c r="H27" s="14">
        <f>SUM(B27:F27)</f>
        <v/>
      </c>
    </row>
    <row r="28">
      <c r="A28" s="7" t="inlineStr">
        <is>
          <t>Dotations aux amortissements</t>
        </is>
      </c>
      <c r="B28" s="13">
        <f>-B26*0.08</f>
        <v/>
      </c>
      <c r="C28" s="13">
        <f>-C26*0.08</f>
        <v/>
      </c>
      <c r="D28" s="13">
        <f>-D26*0.08</f>
        <v/>
      </c>
      <c r="E28" s="13">
        <f>-E26*0.08</f>
        <v/>
      </c>
      <c r="F28" s="13">
        <f>-F26*0.08</f>
        <v/>
      </c>
      <c r="G28" s="13" t="inlineStr"/>
      <c r="H28" s="13">
        <f>SUM(B28:F28)</f>
        <v/>
      </c>
    </row>
    <row r="29">
      <c r="A29" s="7" t="inlineStr">
        <is>
          <t>EBIT</t>
        </is>
      </c>
      <c r="B29" s="14">
        <f>B27+B28</f>
        <v/>
      </c>
      <c r="C29" s="14">
        <f>C27+C28</f>
        <v/>
      </c>
      <c r="D29" s="14">
        <f>D27+D28</f>
        <v/>
      </c>
      <c r="E29" s="14">
        <f>E27+E28</f>
        <v/>
      </c>
      <c r="F29" s="14">
        <f>F27+F28</f>
        <v/>
      </c>
      <c r="G29" s="14" t="inlineStr"/>
      <c r="H29" s="14">
        <f>SUM(B29:F29)</f>
        <v/>
      </c>
    </row>
    <row r="30">
      <c r="A30" s="7" t="inlineStr">
        <is>
          <t>Impôts</t>
        </is>
      </c>
      <c r="B30" s="13">
        <f>B29*-0.25</f>
        <v/>
      </c>
      <c r="C30" s="13">
        <f>C29*-0.25</f>
        <v/>
      </c>
      <c r="D30" s="13">
        <f>D29*-0.25</f>
        <v/>
      </c>
      <c r="E30" s="13">
        <f>E29*-0.25</f>
        <v/>
      </c>
      <c r="F30" s="13">
        <f>F29*-0.25</f>
        <v/>
      </c>
      <c r="G30" s="13" t="inlineStr"/>
      <c r="H30" s="13">
        <f>SUM(B30:F30)</f>
        <v/>
      </c>
    </row>
    <row r="31">
      <c r="A31" s="7" t="inlineStr">
        <is>
          <t>NOPAT (Résultat opérationnel après impôts)</t>
        </is>
      </c>
      <c r="B31" s="14">
        <f>B29+B30</f>
        <v/>
      </c>
      <c r="C31" s="14">
        <f>C29+C30</f>
        <v/>
      </c>
      <c r="D31" s="14">
        <f>D29+D30</f>
        <v/>
      </c>
      <c r="E31" s="14">
        <f>E29+E30</f>
        <v/>
      </c>
      <c r="F31" s="14">
        <f>F29+F30</f>
        <v/>
      </c>
      <c r="G31" s="14" t="inlineStr"/>
      <c r="H31" s="14">
        <f>SUM(B31:F31)</f>
        <v/>
      </c>
    </row>
    <row r="32">
      <c r="A32" s="7" t="inlineStr">
        <is>
          <t>+ Dotations aux amortissements</t>
        </is>
      </c>
      <c r="B32" s="13">
        <f>-B28</f>
        <v/>
      </c>
      <c r="C32" s="13">
        <f>-C28</f>
        <v/>
      </c>
      <c r="D32" s="13">
        <f>-D28</f>
        <v/>
      </c>
      <c r="E32" s="13">
        <f>-E28</f>
        <v/>
      </c>
      <c r="F32" s="13">
        <f>-F28</f>
        <v/>
      </c>
      <c r="G32" s="13" t="inlineStr"/>
      <c r="H32" s="13">
        <f>SUM(B32:F32)</f>
        <v/>
      </c>
    </row>
    <row r="33">
      <c r="A33" s="7" t="inlineStr">
        <is>
          <t>- CAPEX</t>
        </is>
      </c>
      <c r="B33" s="14">
        <f>-B26*0.05</f>
        <v/>
      </c>
      <c r="C33" s="14">
        <f>-C26*0.05</f>
        <v/>
      </c>
      <c r="D33" s="14">
        <f>-D26*0.05</f>
        <v/>
      </c>
      <c r="E33" s="14">
        <f>-E26*0.05</f>
        <v/>
      </c>
      <c r="F33" s="14">
        <f>-F26*0.05</f>
        <v/>
      </c>
      <c r="G33" s="14" t="inlineStr"/>
      <c r="H33" s="14">
        <f>SUM(B33:F33)</f>
        <v/>
      </c>
    </row>
    <row r="34">
      <c r="A34" s="7" t="inlineStr">
        <is>
          <t>- Variation BFR</t>
        </is>
      </c>
      <c r="B34" s="13">
        <f>-B26*0.03</f>
        <v/>
      </c>
      <c r="C34" s="13">
        <f>-C26*0.03</f>
        <v/>
      </c>
      <c r="D34" s="13">
        <f>-D26*0.03</f>
        <v/>
      </c>
      <c r="E34" s="13">
        <f>-E26*0.03</f>
        <v/>
      </c>
      <c r="F34" s="13">
        <f>-F26*0.03</f>
        <v/>
      </c>
      <c r="G34" s="13" t="inlineStr"/>
      <c r="H34" s="13">
        <f>SUM(B34:F34)</f>
        <v/>
      </c>
    </row>
    <row r="35">
      <c r="A35" s="7" t="inlineStr"/>
      <c r="B35" s="15" t="inlineStr"/>
      <c r="C35" s="15" t="inlineStr"/>
      <c r="D35" s="15" t="inlineStr"/>
      <c r="E35" s="15" t="inlineStr"/>
      <c r="F35" s="15" t="inlineStr"/>
      <c r="G35" s="15" t="inlineStr"/>
      <c r="H35" s="15" t="inlineStr"/>
    </row>
    <row r="36">
      <c r="A36" s="12" t="inlineStr">
        <is>
          <t>Flux de Trésorerie Disponible (FCF)</t>
        </is>
      </c>
      <c r="B36" s="16">
        <f>B31+B32+B33+B34</f>
        <v/>
      </c>
      <c r="C36" s="16">
        <f>C31+C32+C33+C34</f>
        <v/>
      </c>
      <c r="D36" s="16">
        <f>D31+D32+D33+D34</f>
        <v/>
      </c>
      <c r="E36" s="16">
        <f>E31+E32+E33+E34</f>
        <v/>
      </c>
      <c r="F36" s="16">
        <f>F31+F32+F33+F34</f>
        <v/>
      </c>
      <c r="G36" s="16">
        <f>F36*(1+0.025)/(0.10-0.025)</f>
        <v/>
      </c>
      <c r="H36" s="16">
        <f>SUM(B36:G36)</f>
        <v/>
      </c>
    </row>
    <row r="37">
      <c r="A37" s="7" t="inlineStr">
        <is>
          <t>Facteur d'actualisation</t>
        </is>
      </c>
      <c r="B37" s="14">
        <f>1/(1+0.10)^1</f>
        <v/>
      </c>
      <c r="C37" s="14">
        <f>1/(1+0.10)^2</f>
        <v/>
      </c>
      <c r="D37" s="14">
        <f>1/(1+0.10)^3</f>
        <v/>
      </c>
      <c r="E37" s="14">
        <f>1/(1+0.10)^4</f>
        <v/>
      </c>
      <c r="F37" s="14">
        <f>1/(1+0.10)^5</f>
        <v/>
      </c>
      <c r="G37" s="14">
        <f>1/(1+0.10)^5</f>
        <v/>
      </c>
      <c r="H37" s="14" t="inlineStr"/>
    </row>
    <row r="38">
      <c r="A38" s="12" t="inlineStr">
        <is>
          <t>FCF Actualisés</t>
        </is>
      </c>
      <c r="B38" s="17">
        <f>B36*B37</f>
        <v/>
      </c>
      <c r="C38" s="17">
        <f>C36*C37</f>
        <v/>
      </c>
      <c r="D38" s="17">
        <f>D36*D37</f>
        <v/>
      </c>
      <c r="E38" s="17">
        <f>E36*E37</f>
        <v/>
      </c>
      <c r="F38" s="17">
        <f>F36*F37</f>
        <v/>
      </c>
      <c r="G38" s="17">
        <f>G36*G37</f>
        <v/>
      </c>
      <c r="H38" s="17">
        <f>SUM(B38:G38)</f>
        <v/>
      </c>
    </row>
    <row r="41" ht="25" customHeight="1">
      <c r="A41" s="3" t="inlineStr">
        <is>
          <t>CALCUL DE LA VALEUR D'ENTREPRISE</t>
        </is>
      </c>
    </row>
    <row r="42">
      <c r="A42" s="4" t="inlineStr">
        <is>
          <t>Valeur actuelle des FCF (années 1-5)</t>
        </is>
      </c>
      <c r="B42" s="18">
        <f>SUM(B38:F38)</f>
        <v/>
      </c>
      <c r="C42" s="19" t="inlineStr">
        <is>
          <t>k€</t>
        </is>
      </c>
    </row>
    <row r="43">
      <c r="A43" s="4" t="inlineStr">
        <is>
          <t>Valeur actuelle de la valeur terminale</t>
        </is>
      </c>
      <c r="B43" s="18">
        <f>G38</f>
        <v/>
      </c>
      <c r="C43" s="19" t="inlineStr">
        <is>
          <t>k€</t>
        </is>
      </c>
    </row>
    <row r="44">
      <c r="A44" s="20" t="inlineStr">
        <is>
          <t>Valeur d'entreprise (Enterprise Value)</t>
        </is>
      </c>
      <c r="B44" s="21">
        <f>B42+B43</f>
        <v/>
      </c>
      <c r="C44" s="19" t="inlineStr">
        <is>
          <t>k€</t>
        </is>
      </c>
    </row>
    <row r="45">
      <c r="A45" s="4" t="inlineStr"/>
      <c r="B45" s="18" t="inlineStr"/>
      <c r="C45" s="19" t="inlineStr"/>
    </row>
    <row r="46">
      <c r="A46" s="4" t="inlineStr">
        <is>
          <t>Moins: Dette nette</t>
        </is>
      </c>
      <c r="B46" s="18" t="n">
        <v>5000</v>
      </c>
      <c r="C46" s="19" t="inlineStr">
        <is>
          <t>k€</t>
        </is>
      </c>
    </row>
    <row r="47">
      <c r="A47" s="4" t="inlineStr">
        <is>
          <t>Plus: Trésorerie excédentaire</t>
        </is>
      </c>
      <c r="B47" s="18" t="n">
        <v>2000</v>
      </c>
      <c r="C47" s="19" t="inlineStr">
        <is>
          <t>k€</t>
        </is>
      </c>
    </row>
    <row r="48">
      <c r="A48" s="4" t="inlineStr"/>
      <c r="B48" s="18" t="inlineStr"/>
      <c r="C48" s="19" t="inlineStr"/>
    </row>
    <row r="49">
      <c r="A49" s="20" t="inlineStr">
        <is>
          <t>Valeur des capitaux propres (Equity Value)</t>
        </is>
      </c>
      <c r="B49" s="21">
        <f>B44-B46+B47</f>
        <v/>
      </c>
      <c r="C49" s="19" t="inlineStr">
        <is>
          <t>k€</t>
        </is>
      </c>
    </row>
    <row r="50">
      <c r="A50" s="4" t="inlineStr"/>
      <c r="B50" s="18" t="inlineStr"/>
      <c r="C50" s="19" t="inlineStr"/>
    </row>
    <row r="51">
      <c r="A51" s="4" t="inlineStr">
        <is>
          <t>Nombre d'actions (en milliers)</t>
        </is>
      </c>
      <c r="B51" s="18" t="n">
        <v>1000</v>
      </c>
      <c r="C51" s="19" t="inlineStr">
        <is>
          <t>milliers</t>
        </is>
      </c>
    </row>
    <row r="52">
      <c r="A52" s="4" t="inlineStr"/>
      <c r="B52" s="18" t="inlineStr"/>
      <c r="C52" s="19" t="inlineStr"/>
    </row>
    <row r="53" ht="30" customHeight="1">
      <c r="A53" s="20" t="inlineStr">
        <is>
          <t>VALEUR PAR ACTION</t>
        </is>
      </c>
      <c r="B53" s="21">
        <f>B49/B51</f>
        <v/>
      </c>
      <c r="C53" s="19" t="inlineStr">
        <is>
          <t>€</t>
        </is>
      </c>
    </row>
    <row r="56" ht="25" customHeight="1">
      <c r="A56" s="3" t="inlineStr">
        <is>
          <t>ANALYSE DE SENSIBILITÉ - WACC vs TAUX DE CROISSANCE PERPÉTUEL</t>
        </is>
      </c>
    </row>
    <row r="57">
      <c r="A57" s="22" t="inlineStr">
        <is>
          <t>WACC \ Taux croissance</t>
        </is>
      </c>
      <c r="B57" s="22" t="inlineStr">
        <is>
          <t>1,5%</t>
        </is>
      </c>
      <c r="C57" s="22" t="inlineStr">
        <is>
          <t>2,0%</t>
        </is>
      </c>
      <c r="D57" s="22" t="inlineStr">
        <is>
          <t>2,5%</t>
        </is>
      </c>
      <c r="E57" s="22" t="inlineStr">
        <is>
          <t>3,0%</t>
        </is>
      </c>
      <c r="F57" s="22" t="inlineStr">
        <is>
          <t>3,5%</t>
        </is>
      </c>
    </row>
    <row r="58">
      <c r="A58" s="22" t="inlineStr">
        <is>
          <t>8,0%</t>
        </is>
      </c>
      <c r="B58" s="23" t="n">
        <v>36.88270515335042</v>
      </c>
      <c r="C58" s="23" t="n">
        <v>39.7097430487214</v>
      </c>
      <c r="D58" s="23" t="n">
        <v>43.05078783415981</v>
      </c>
      <c r="E58" s="23" t="n">
        <v>47.06004157668593</v>
      </c>
      <c r="F58" s="23" t="n">
        <v>51.96024059532894</v>
      </c>
    </row>
    <row r="59">
      <c r="A59" s="22" t="inlineStr">
        <is>
          <t>9,0%</t>
        </is>
      </c>
      <c r="B59" s="23" t="n">
        <v>31.38721428371281</v>
      </c>
      <c r="C59" s="23" t="n">
        <v>33.41128631532767</v>
      </c>
      <c r="D59" s="23" t="n">
        <v>35.74675404411401</v>
      </c>
      <c r="E59" s="23" t="n">
        <v>38.47146639436478</v>
      </c>
      <c r="F59" s="23" t="n">
        <v>41.69158099011567</v>
      </c>
    </row>
    <row r="60">
      <c r="A60" s="22" t="inlineStr">
        <is>
          <t>10,0%</t>
        </is>
      </c>
      <c r="B60" s="23" t="n">
        <v>27.24359327900149</v>
      </c>
      <c r="C60" s="23" t="n">
        <v>28.75024060701268</v>
      </c>
      <c r="D60" s="23" t="n">
        <v>30.45777424542534</v>
      </c>
      <c r="E60" s="23" t="n">
        <v>32.40924126075412</v>
      </c>
      <c r="F60" s="23" t="n">
        <v>34.66093397074886</v>
      </c>
    </row>
    <row r="61">
      <c r="A61" s="22" t="inlineStr">
        <is>
          <t>11,0%</t>
        </is>
      </c>
      <c r="B61" s="23" t="n">
        <v>24.021676778298</v>
      </c>
      <c r="C61" s="23" t="n">
        <v>25.17734515399099</v>
      </c>
      <c r="D61" s="23" t="n">
        <v>26.46897451505962</v>
      </c>
      <c r="E61" s="23" t="n">
        <v>27.92205754626183</v>
      </c>
      <c r="F61" s="23" t="n">
        <v>29.56888498162432</v>
      </c>
    </row>
    <row r="62">
      <c r="A62" s="22" t="inlineStr">
        <is>
          <t>12,0%</t>
        </is>
      </c>
      <c r="B62" s="23" t="n">
        <v>21.45537881583937</v>
      </c>
      <c r="C62" s="23" t="n">
        <v>22.36326178498913</v>
      </c>
      <c r="D62" s="23" t="n">
        <v>23.36671138247044</v>
      </c>
      <c r="E62" s="23" t="n">
        <v>24.48165537967191</v>
      </c>
      <c r="F62" s="23" t="n">
        <v>25.72776925889706</v>
      </c>
    </row>
  </sheetData>
  <mergeCells count="7">
    <mergeCell ref="A1:H1"/>
    <mergeCell ref="A2:H2"/>
    <mergeCell ref="A4:H4"/>
    <mergeCell ref="A11:H11"/>
    <mergeCell ref="A24:H24"/>
    <mergeCell ref="A41:H41"/>
    <mergeCell ref="A56:H56"/>
  </mergeCells>
  <conditionalFormatting sqref="B58:F62">
    <cfRule type="colorScale" priority="1">
      <colorScale>
        <cfvo type="min"/>
        <cfvo type="percentile" val="50"/>
        <cfvo type="max"/>
        <color rgb="00F87171"/>
        <color rgb="00FDE047"/>
        <color rgb="0034D399"/>
      </colorScale>
    </cfRule>
  </conditionalFormatting>
  <printOptions horizontalCentered="1" verticalCentered="1"/>
  <pageMargins left="0.75" right="0.75" top="1" bottom="1" header="0.5" footer="0.5"/>
  <pageSetup orientation="landscape" paperSize="9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1" t="inlineStr">
        <is>
          <t>GUIDE D'UTILISATION DU MODÈLE DCF</t>
        </is>
      </c>
    </row>
    <row r="3">
      <c r="A3" s="3" t="inlineStr">
        <is>
          <t>1. INTRODUCTION AU MODÈLE DCF</t>
        </is>
      </c>
    </row>
    <row r="4">
      <c r="A4" s="24" t="inlineStr">
        <is>
          <t>Le modèle DCF (Discounted Cash Flow) est une méthode d'évaluation qui calcule la valeur</t>
        </is>
      </c>
    </row>
    <row r="5">
      <c r="A5" s="24" t="inlineStr">
        <is>
          <t>d'une entreprise en actualisant ses flux de trésorerie futurs. Ce modèle vous permet de:</t>
        </is>
      </c>
    </row>
    <row r="6">
      <c r="A6" s="24" t="inlineStr"/>
    </row>
    <row r="7">
      <c r="A7" s="24" t="inlineStr">
        <is>
          <t>• Évaluer la valeur intrinsèque d'une entreprise</t>
        </is>
      </c>
    </row>
    <row r="8">
      <c r="A8" s="24" t="inlineStr">
        <is>
          <t>• Prendre des décisions d'investissement éclairées</t>
        </is>
      </c>
    </row>
    <row r="9">
      <c r="A9" s="24" t="inlineStr">
        <is>
          <t>• Analyser la sensibilité de la valeur aux hypothèses clés</t>
        </is>
      </c>
    </row>
    <row r="10">
      <c r="A10" s="24" t="inlineStr">
        <is>
          <t>• Comparer différents scénarios d'évaluation</t>
        </is>
      </c>
    </row>
    <row r="13">
      <c r="A13" s="3" t="inlineStr">
        <is>
          <t>2. ÉTAPES D'UTILISATION</t>
        </is>
      </c>
    </row>
    <row r="14" ht="25" customHeight="1">
      <c r="A14" s="25" t="inlineStr">
        <is>
          <t>Étape 1</t>
        </is>
      </c>
      <c r="B14" s="26" t="inlineStr">
        <is>
          <t>Renseigner les informations de l'entreprise (nom, secteur, date)</t>
        </is>
      </c>
    </row>
    <row r="15" ht="25" customHeight="1">
      <c r="A15" s="25" t="inlineStr">
        <is>
          <t>Étape 2</t>
        </is>
      </c>
      <c r="B15" s="26" t="inlineStr">
        <is>
          <t>Ajuster les hypothèses clés selon vos prévisions (taux de croissance, WACC, etc.)</t>
        </is>
      </c>
    </row>
    <row r="16" ht="25" customHeight="1">
      <c r="A16" s="25" t="inlineStr">
        <is>
          <t>Étape 3</t>
        </is>
      </c>
      <c r="B16" s="26" t="inlineStr">
        <is>
          <t>Modifier le revenu de l'année de base si nécessaire</t>
        </is>
      </c>
    </row>
    <row r="17" ht="25" customHeight="1">
      <c r="A17" s="25" t="inlineStr">
        <is>
          <t>Étape 4</t>
        </is>
      </c>
      <c r="B17" s="26" t="inlineStr">
        <is>
          <t>Vérifier les projections de flux de trésorerie calculées automatiquement</t>
        </is>
      </c>
    </row>
    <row r="18" ht="25" customHeight="1">
      <c r="A18" s="25" t="inlineStr">
        <is>
          <t>Étape 5</t>
        </is>
      </c>
      <c r="B18" s="26" t="inlineStr">
        <is>
          <t>Ajuster la dette nette et la trésorerie excédentaire</t>
        </is>
      </c>
    </row>
    <row r="19" ht="25" customHeight="1">
      <c r="A19" s="25" t="inlineStr">
        <is>
          <t>Étape 6</t>
        </is>
      </c>
      <c r="B19" s="26" t="inlineStr">
        <is>
          <t>Consulter la valeur par action calculée</t>
        </is>
      </c>
    </row>
    <row r="20" ht="25" customHeight="1">
      <c r="A20" s="25" t="inlineStr">
        <is>
          <t>Étape 7</t>
        </is>
      </c>
      <c r="B20" s="26" t="inlineStr">
        <is>
          <t>Analyser le tableau de sensibilité pour évaluer les risques</t>
        </is>
      </c>
    </row>
    <row r="23">
      <c r="A23" s="3" t="inlineStr">
        <is>
          <t>3. DÉFINITIONS DES TERMES CLÉS</t>
        </is>
      </c>
    </row>
    <row r="24" ht="25" customHeight="1">
      <c r="A24" s="27" t="inlineStr">
        <is>
          <t>WACC</t>
        </is>
      </c>
      <c r="B24" s="26" t="inlineStr">
        <is>
          <t>Coût Moyen Pondéré du Capital - Taux de rendement minimum requis par les investisseurs</t>
        </is>
      </c>
    </row>
    <row r="25" ht="25" customHeight="1">
      <c r="A25" s="27" t="inlineStr">
        <is>
          <t>EBITDA</t>
        </is>
      </c>
      <c r="B25" s="26" t="inlineStr">
        <is>
          <t>Bénéfice avant intérêts, impôts, dépréciation et amortissement</t>
        </is>
      </c>
    </row>
    <row r="26" ht="25" customHeight="1">
      <c r="A26" s="27" t="inlineStr">
        <is>
          <t>NOPAT</t>
        </is>
      </c>
      <c r="B26" s="26" t="inlineStr">
        <is>
          <t>Résultat Opérationnel Net Après Impôts</t>
        </is>
      </c>
    </row>
    <row r="27" ht="25" customHeight="1">
      <c r="A27" s="27" t="inlineStr">
        <is>
          <t>FCF</t>
        </is>
      </c>
      <c r="B27" s="26" t="inlineStr">
        <is>
          <t>Flux de Trésorerie Disponible - Liquidités générées après investissements</t>
        </is>
      </c>
    </row>
    <row r="28" ht="25" customHeight="1">
      <c r="A28" s="27" t="inlineStr">
        <is>
          <t>CAPEX</t>
        </is>
      </c>
      <c r="B28" s="26" t="inlineStr">
        <is>
          <t>Dépenses d'Investissement - Investissements dans les actifs fixes</t>
        </is>
      </c>
    </row>
    <row r="29" ht="25" customHeight="1">
      <c r="A29" s="27" t="inlineStr">
        <is>
          <t>BFR</t>
        </is>
      </c>
      <c r="B29" s="26" t="inlineStr">
        <is>
          <t>Besoin en Fonds de Roulement - Capitaux nécessaires pour le cycle d'exploitation</t>
        </is>
      </c>
    </row>
    <row r="30" ht="25" customHeight="1">
      <c r="A30" s="27" t="inlineStr">
        <is>
          <t>Valeur Terminale</t>
        </is>
      </c>
      <c r="B30" s="26" t="inlineStr">
        <is>
          <t>Valeur estimée de l'entreprise au-delà de la période de projection</t>
        </is>
      </c>
    </row>
    <row r="31" ht="25" customHeight="1">
      <c r="A31" s="27" t="inlineStr">
        <is>
          <t>Enterprise Value</t>
        </is>
      </c>
      <c r="B31" s="26" t="inlineStr">
        <is>
          <t>Valeur totale de l'entreprise (dette + capitaux propres)</t>
        </is>
      </c>
    </row>
    <row r="32" ht="25" customHeight="1">
      <c r="A32" s="27" t="inlineStr">
        <is>
          <t>Equity Value</t>
        </is>
      </c>
      <c r="B32" s="26" t="inlineStr">
        <is>
          <t>Valeur des capitaux propres (valeur pour les actionnaires)</t>
        </is>
      </c>
    </row>
    <row r="35">
      <c r="A35" s="3" t="inlineStr">
        <is>
          <t>4. CONSEILS ET BONNES PRATIQUES</t>
        </is>
      </c>
    </row>
    <row r="36" ht="20" customHeight="1">
      <c r="A36" s="24" t="inlineStr">
        <is>
          <t>✓ Utilisez des hypothèses réalistes basées sur l'historique de l'entreprise et son secteur</t>
        </is>
      </c>
    </row>
    <row r="37" ht="20" customHeight="1">
      <c r="A37" s="24" t="inlineStr">
        <is>
          <t>✓ Le taux de croissance perpétuel doit être inférieur au WACC et généralement entre 2-3%</t>
        </is>
      </c>
    </row>
    <row r="38" ht="20" customHeight="1">
      <c r="A38" s="24" t="inlineStr">
        <is>
          <t>✓ Consultez plusieurs sources pour estimer le WACC (rapports sectoriels, analyses financières)</t>
        </is>
      </c>
    </row>
    <row r="39" ht="20" customHeight="1">
      <c r="A39" s="24" t="inlineStr">
        <is>
          <t>✓ Réalisez plusieurs scénarios (optimiste, réaliste, pessimiste)</t>
        </is>
      </c>
    </row>
    <row r="40" ht="20" customHeight="1">
      <c r="A40" s="24" t="inlineStr">
        <is>
          <t>✓ Vérifiez la cohérence des marges (EBITDA, EBIT) avec les standards du secteur</t>
        </is>
      </c>
    </row>
    <row r="41" ht="20" customHeight="1">
      <c r="A41" s="24" t="inlineStr">
        <is>
          <t>✓ Le tableau de sensibilité vous aide à comprendre les risques de valorisation</t>
        </is>
      </c>
    </row>
    <row r="42" ht="20" customHeight="1">
      <c r="A42" s="24" t="inlineStr">
        <is>
          <t>✓ Mettez à jour régulièrement vos hypothèses avec les nouvelles informations</t>
        </is>
      </c>
    </row>
    <row r="43" ht="20" customHeight="1">
      <c r="A43" s="24" t="inlineStr">
        <is>
          <t>✓ Comparez votre valorisation avec d'autres méthodes (multiples, transactions comparables)</t>
        </is>
      </c>
    </row>
    <row r="44" ht="20" customHeight="1">
      <c r="A44" s="24" t="inlineStr"/>
    </row>
    <row r="45" ht="20" customHeight="1">
      <c r="A45" s="28" t="inlineStr">
        <is>
          <t>⚠ AVERTISSEMENT: Ce modèle est un outil d'aide à la décision. Consultez un expert</t>
        </is>
      </c>
    </row>
    <row r="46" ht="20" customHeight="1">
      <c r="A46" s="24" t="inlineStr">
        <is>
          <t>financier pour des décisions d'investissement importantes.</t>
        </is>
      </c>
    </row>
    <row r="48">
      <c r="A48" s="3" t="inlineStr">
        <is>
          <t>5. SUPPORT ET CONTACT</t>
        </is>
      </c>
    </row>
    <row r="49">
      <c r="A49" s="29" t="inlineStr">
        <is>
          <t>Pour toute question ou assistance concernant ce modèle DCF:
• Consultez la documentation financière de votre entreprise
• Contactez votre conseiller financier
• Référez-vous aux standards comptables en vigueur</t>
        </is>
      </c>
    </row>
    <row r="50"/>
    <row r="51"/>
    <row r="52"/>
  </sheetData>
  <mergeCells count="34">
    <mergeCell ref="A1:F1"/>
    <mergeCell ref="A3:F3"/>
    <mergeCell ref="A13:F13"/>
    <mergeCell ref="B14:F14"/>
    <mergeCell ref="B15:F15"/>
    <mergeCell ref="B16:F16"/>
    <mergeCell ref="B17:F17"/>
    <mergeCell ref="B18:F18"/>
    <mergeCell ref="B19:F19"/>
    <mergeCell ref="B20:F20"/>
    <mergeCell ref="A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8:F48"/>
    <mergeCell ref="A49:F52"/>
  </mergeCells>
  <printOptions horizontalCentered="1" verticalCentered="1"/>
  <pageMargins left="0.75" right="0.75" top="1" bottom="1" header="0.5" footer="0.5"/>
  <pageSetup orientation="landscape" paperSize="9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2026-01-11T15:02:56Z</dcterms:created>
  <dcterms:modified xmlns:dcterms="http://purl.org/dc/terms/" xmlns:xsi="http://www.w3.org/2001/XMLSchema-instance" xsi:type="dcterms:W3CDTF">2026-01-11T15:02:56Z</dcterms:modified>
</cp:coreProperties>
</file>