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drawings/drawing2.xml" ContentType="application/vnd.openxmlformats-officedocument.drawing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Calcul Actualisation" sheetId="1" state="visible" r:id="rId1"/>
    <sheet xmlns:r="http://schemas.openxmlformats.org/officeDocument/2006/relationships" name="Indices de Référence" sheetId="2" state="visible" r:id="rId2"/>
    <sheet xmlns:r="http://schemas.openxmlformats.org/officeDocument/2006/relationships" name="Détail par Poste" sheetId="3" state="visible" r:id="rId3"/>
    <sheet xmlns:r="http://schemas.openxmlformats.org/officeDocument/2006/relationships" name="Instructions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5">
    <numFmt numFmtId="164" formatCode="yyyy-mm-dd h:mm:ss"/>
    <numFmt numFmtId="165" formatCode="DD/MM/YYYY"/>
    <numFmt numFmtId="166" formatCode="#,##0.00 €"/>
    <numFmt numFmtId="167" formatCode="0.0000"/>
    <numFmt numFmtId="168" formatCode="MMM YYYY"/>
  </numFmts>
  <fonts count="14">
    <font>
      <name val="Calibri"/>
      <family val="2"/>
      <color theme="1"/>
      <sz val="11"/>
      <scheme val="minor"/>
    </font>
    <font>
      <name val="Calibri"/>
      <b val="1"/>
      <color rgb="001E3A8A"/>
      <sz val="16"/>
    </font>
    <font>
      <name val="Calibri"/>
      <b val="1"/>
      <color rgb="00FFFFFF"/>
      <sz val="12"/>
    </font>
    <font>
      <name val="Calibri"/>
      <b val="1"/>
      <sz val="11"/>
    </font>
    <font>
      <name val="Calibri"/>
      <sz val="11"/>
    </font>
    <font>
      <name val="Calibri"/>
      <b val="1"/>
      <color rgb="00FFFFFF"/>
      <sz val="11"/>
    </font>
    <font>
      <name val="Calibri"/>
      <b val="1"/>
      <i val="1"/>
      <color rgb="001E3A8A"/>
      <sz val="13"/>
    </font>
    <font>
      <name val="Calibri"/>
      <i val="1"/>
      <color rgb="00666666"/>
      <sz val="9"/>
    </font>
    <font>
      <name val="Calibri"/>
      <b val="1"/>
      <sz val="14"/>
    </font>
    <font>
      <name val="Calibri"/>
      <b val="1"/>
      <color rgb="003B82F6"/>
      <sz val="14"/>
    </font>
    <font>
      <name val="Calibri"/>
      <b val="1"/>
      <color rgb="0010B981"/>
      <sz val="14"/>
    </font>
    <font>
      <name val="Calibri"/>
      <b val="1"/>
      <color rgb="00F59E0B"/>
      <sz val="14"/>
    </font>
    <font>
      <name val="Calibri"/>
      <b val="1"/>
      <color rgb="00F59E0B"/>
      <sz val="18"/>
    </font>
    <font>
      <name val="Calibri"/>
      <b val="1"/>
      <color rgb="001E3A8A"/>
      <sz val="12"/>
    </font>
  </fonts>
  <fills count="10">
    <fill>
      <patternFill/>
    </fill>
    <fill>
      <patternFill patternType="gray125"/>
    </fill>
    <fill>
      <patternFill patternType="solid">
        <fgColor rgb="00E0E7FF"/>
        <bgColor rgb="00E0E7FF"/>
      </patternFill>
    </fill>
    <fill>
      <patternFill patternType="solid">
        <fgColor rgb="001E3A8A"/>
        <bgColor rgb="001E3A8A"/>
      </patternFill>
    </fill>
    <fill>
      <patternFill patternType="solid">
        <fgColor rgb="00F3F4F6"/>
        <bgColor rgb="00F3F4F6"/>
      </patternFill>
    </fill>
    <fill>
      <patternFill patternType="solid">
        <fgColor rgb="003B82F6"/>
        <bgColor rgb="003B82F6"/>
      </patternFill>
    </fill>
    <fill>
      <patternFill patternType="solid">
        <fgColor rgb="00DBEAFE"/>
        <bgColor rgb="00DBEAFE"/>
      </patternFill>
    </fill>
    <fill>
      <patternFill patternType="solid">
        <fgColor rgb="0010B981"/>
        <bgColor rgb="0010B981"/>
      </patternFill>
    </fill>
    <fill>
      <patternFill patternType="solid">
        <fgColor rgb="00F59E0B"/>
        <bgColor rgb="00F59E0B"/>
      </patternFill>
    </fill>
    <fill>
      <patternFill patternType="solid">
        <fgColor rgb="00FEF3C7"/>
        <bgColor rgb="00FEF3C7"/>
      </patternFill>
    </fill>
  </fills>
  <borders count="3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  <border>
      <left style="medium">
        <color rgb="001E3A8A"/>
      </left>
      <right style="medium">
        <color rgb="001E3A8A"/>
      </right>
      <top style="medium">
        <color rgb="001E3A8A"/>
      </top>
      <bottom style="medium">
        <color rgb="001E3A8A"/>
      </bottom>
    </border>
  </borders>
  <cellStyleXfs count="1">
    <xf numFmtId="0" fontId="0" fillId="0" borderId="0"/>
  </cellStyleXfs>
  <cellXfs count="44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3" borderId="0" applyAlignment="1" pivotButton="0" quotePrefix="0" xfId="0">
      <alignment horizontal="center" vertical="center"/>
    </xf>
    <xf numFmtId="0" fontId="3" fillId="4" borderId="1" applyAlignment="1" pivotButton="0" quotePrefix="0" xfId="0">
      <alignment horizontal="right" vertical="center"/>
    </xf>
    <xf numFmtId="0" fontId="4" fillId="0" borderId="1" pivotButton="0" quotePrefix="0" xfId="0"/>
    <xf numFmtId="166" fontId="4" fillId="0" borderId="1" pivotButton="0" quotePrefix="0" xfId="0"/>
    <xf numFmtId="165" fontId="0" fillId="0" borderId="0" pivotButton="0" quotePrefix="0" xfId="0"/>
    <xf numFmtId="0" fontId="5" fillId="5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center" vertical="center"/>
    </xf>
    <xf numFmtId="10" fontId="0" fillId="0" borderId="1" applyAlignment="1" pivotButton="0" quotePrefix="0" xfId="0">
      <alignment horizontal="center" vertical="center"/>
    </xf>
    <xf numFmtId="2" fontId="0" fillId="0" borderId="1" applyAlignment="1" pivotButton="0" quotePrefix="0" xfId="0">
      <alignment horizontal="center" vertical="center"/>
    </xf>
    <xf numFmtId="0" fontId="0" fillId="4" borderId="1" applyAlignment="1" pivotButton="0" quotePrefix="0" xfId="0">
      <alignment horizontal="center" vertical="center"/>
    </xf>
    <xf numFmtId="10" fontId="0" fillId="4" borderId="1" applyAlignment="1" pivotButton="0" quotePrefix="0" xfId="0">
      <alignment horizontal="center" vertical="center"/>
    </xf>
    <xf numFmtId="2" fontId="0" fillId="4" borderId="1" applyAlignment="1" pivotButton="0" quotePrefix="0" xfId="0">
      <alignment horizontal="center" vertical="center"/>
    </xf>
    <xf numFmtId="0" fontId="3" fillId="5" borderId="0" applyAlignment="1" pivotButton="0" quotePrefix="0" xfId="0">
      <alignment horizontal="right" vertical="center"/>
    </xf>
    <xf numFmtId="10" fontId="3" fillId="0" borderId="2" pivotButton="0" quotePrefix="0" xfId="0"/>
    <xf numFmtId="0" fontId="6" fillId="6" borderId="0" applyAlignment="1" pivotButton="0" quotePrefix="0" xfId="0">
      <alignment horizontal="center" vertical="center"/>
    </xf>
    <xf numFmtId="0" fontId="7" fillId="0" borderId="0" applyAlignment="1" pivotButton="0" quotePrefix="0" xfId="0">
      <alignment horizontal="center" vertical="center"/>
    </xf>
    <xf numFmtId="0" fontId="2" fillId="7" borderId="0" applyAlignment="1" pivotButton="0" quotePrefix="0" xfId="0">
      <alignment horizontal="center" vertical="center"/>
    </xf>
    <xf numFmtId="166" fontId="8" fillId="0" borderId="2" applyAlignment="1" pivotButton="0" quotePrefix="0" xfId="0">
      <alignment horizontal="center" vertical="center"/>
    </xf>
    <xf numFmtId="167" fontId="9" fillId="0" borderId="2" applyAlignment="1" pivotButton="0" quotePrefix="0" xfId="0">
      <alignment horizontal="center" vertical="center"/>
    </xf>
    <xf numFmtId="166" fontId="10" fillId="0" borderId="2" applyAlignment="1" pivotButton="0" quotePrefix="0" xfId="0">
      <alignment horizontal="center" vertical="center"/>
    </xf>
    <xf numFmtId="166" fontId="11" fillId="0" borderId="2" applyAlignment="1" pivotButton="0" quotePrefix="0" xfId="0">
      <alignment horizontal="center" vertical="center"/>
    </xf>
    <xf numFmtId="0" fontId="2" fillId="8" borderId="0" applyAlignment="1" pivotButton="0" quotePrefix="0" xfId="0">
      <alignment horizontal="center" vertical="center"/>
    </xf>
    <xf numFmtId="10" fontId="12" fillId="9" borderId="2" applyAlignment="1" pivotButton="0" quotePrefix="0" xfId="0">
      <alignment horizontal="center" vertical="center"/>
    </xf>
    <xf numFmtId="167" fontId="0" fillId="4" borderId="1" applyAlignment="1" pivotButton="0" quotePrefix="0" xfId="0">
      <alignment horizontal="center" vertical="center"/>
    </xf>
    <xf numFmtId="167" fontId="0" fillId="0" borderId="1" applyAlignment="1" pivotButton="0" quotePrefix="0" xfId="0">
      <alignment horizontal="center" vertical="center"/>
    </xf>
    <xf numFmtId="0" fontId="3" fillId="5" borderId="0" pivotButton="0" quotePrefix="0" xfId="0"/>
    <xf numFmtId="167" fontId="3" fillId="0" borderId="2" pivotButton="0" quotePrefix="0" xfId="0"/>
    <xf numFmtId="0" fontId="5" fillId="3" borderId="1" applyAlignment="1" pivotButton="0" quotePrefix="0" xfId="0">
      <alignment horizontal="center" vertical="center"/>
    </xf>
    <xf numFmtId="168" fontId="0" fillId="4" borderId="1" applyAlignment="1" pivotButton="0" quotePrefix="0" xfId="0">
      <alignment horizontal="center" vertical="center"/>
    </xf>
    <xf numFmtId="168" fontId="0" fillId="0" borderId="1" applyAlignment="1" pivotButton="0" quotePrefix="0" xfId="0">
      <alignment horizontal="center" vertical="center"/>
    </xf>
    <xf numFmtId="0" fontId="5" fillId="3" borderId="1" applyAlignment="1" pivotButton="0" quotePrefix="0" xfId="0">
      <alignment horizontal="center" vertical="center" wrapText="1"/>
    </xf>
    <xf numFmtId="0" fontId="0" fillId="4" borderId="1" applyAlignment="1" pivotButton="0" quotePrefix="0" xfId="0">
      <alignment horizontal="left" vertical="center"/>
    </xf>
    <xf numFmtId="4" fontId="0" fillId="4" borderId="1" applyAlignment="1" pivotButton="0" quotePrefix="0" xfId="0">
      <alignment horizontal="center" vertical="center"/>
    </xf>
    <xf numFmtId="166" fontId="0" fillId="0" borderId="1" pivotButton="0" quotePrefix="0" xfId="0"/>
    <xf numFmtId="10" fontId="0" fillId="0" borderId="1" pivotButton="0" quotePrefix="0" xfId="0"/>
    <xf numFmtId="0" fontId="0" fillId="0" borderId="1" applyAlignment="1" pivotButton="0" quotePrefix="0" xfId="0">
      <alignment horizontal="left" vertical="center"/>
    </xf>
    <xf numFmtId="4" fontId="0" fillId="0" borderId="1" applyAlignment="1" pivotButton="0" quotePrefix="0" xfId="0">
      <alignment horizontal="center" vertical="center"/>
    </xf>
    <xf numFmtId="0" fontId="5" fillId="3" borderId="0" pivotButton="0" quotePrefix="0" xfId="0"/>
    <xf numFmtId="166" fontId="3" fillId="5" borderId="2" pivotButton="0" quotePrefix="0" xfId="0"/>
    <xf numFmtId="10" fontId="3" fillId="5" borderId="2" pivotButton="0" quotePrefix="0" xfId="0"/>
    <xf numFmtId="0" fontId="13" fillId="6" borderId="0" applyAlignment="1" pivotButton="0" quotePrefix="0" xfId="0">
      <alignment horizontal="left" vertical="center" wrapText="1"/>
    </xf>
    <xf numFmtId="0" fontId="4" fillId="0" borderId="0" applyAlignment="1" pivotButton="0" quotePrefix="0" xfId="0">
      <alignment horizontal="left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charts/chart1.xml><?xml version="1.0" encoding="utf-8"?>
<chartSpace xmlns="http://schemas.openxmlformats.org/drawingml/2006/chart">
  <style val="12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Évolution des Indices</a:t>
            </a:r>
          </a:p>
        </rich>
      </tx>
    </title>
    <plotArea>
      <lineChart>
        <grouping val="standard"/>
        <ser>
          <idx val="0"/>
          <order val="0"/>
          <tx>
            <strRef>
              <f>'Indices de Référence'!B3</f>
            </strRef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'Indices de Référence'!$A$4:$A$15</f>
            </numRef>
          </cat>
          <val>
            <numRef>
              <f>'Indices de Référence'!$B$4:$B$15</f>
            </numRef>
          </val>
        </ser>
        <ser>
          <idx val="1"/>
          <order val="1"/>
          <tx>
            <strRef>
              <f>'Indices de Référence'!C3</f>
            </strRef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'Indices de Référence'!$A$4:$A$15</f>
            </numRef>
          </cat>
          <val>
            <numRef>
              <f>'Indices de Référence'!$C$4:$C$15</f>
            </numRef>
          </val>
        </ser>
        <ser>
          <idx val="2"/>
          <order val="2"/>
          <tx>
            <strRef>
              <f>'Indices de Référence'!D3</f>
            </strRef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'Indices de Référence'!$A$4:$A$15</f>
            </numRef>
          </cat>
          <val>
            <numRef>
              <f>'Indices de Référence'!$D$4:$D$15</f>
            </numRef>
          </val>
        </ser>
        <ser>
          <idx val="3"/>
          <order val="3"/>
          <tx>
            <strRef>
              <f>'Indices de Référence'!E3</f>
            </strRef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'Indices de Référence'!$A$4:$A$15</f>
            </numRef>
          </cat>
          <val>
            <numRef>
              <f>'Indices de Référence'!$E$4:$E$15</f>
            </numRef>
          </val>
        </ser>
        <axId val="10"/>
        <axId val="100"/>
      </line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Période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Valeur Indice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style val="11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Comparaison Montant Initial vs Actualisé par Poste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'Détail par Poste'!C3</f>
            </strRef>
          </tx>
          <spPr>
            <a:ln xmlns:a="http://schemas.openxmlformats.org/drawingml/2006/main">
              <a:prstDash val="solid"/>
            </a:ln>
          </spPr>
          <cat>
            <numRef>
              <f>'Détail par Poste'!$A$4:$A$12</f>
            </numRef>
          </cat>
          <val>
            <numRef>
              <f>'Détail par Poste'!$C$4:$C$12</f>
            </numRef>
          </val>
        </ser>
        <ser>
          <idx val="1"/>
          <order val="1"/>
          <tx>
            <strRef>
              <f>'Détail par Poste'!F3</f>
            </strRef>
          </tx>
          <spPr>
            <a:ln xmlns:a="http://schemas.openxmlformats.org/drawingml/2006/main">
              <a:prstDash val="solid"/>
            </a:ln>
          </spPr>
          <cat>
            <numRef>
              <f>'Détail par Poste'!$A$4:$A$12</f>
            </numRef>
          </cat>
          <val>
            <numRef>
              <f>'Détail par Poste'!$F$4:$F$12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Postes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Montant (€)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_rels/drawing2.xml.rels><Relationships xmlns="http://schemas.openxmlformats.org/package/2006/relationships"><Relationship Type="http://schemas.openxmlformats.org/officeDocument/2006/relationships/chart" Target="/xl/charts/chart2.xml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17</row>
      <rowOff>0</rowOff>
    </from>
    <ext cx="7200000" cy="36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drawings/drawing2.xml><?xml version="1.0" encoding="utf-8"?>
<wsDr xmlns="http://schemas.openxmlformats.org/drawingml/2006/spreadsheetDrawing">
  <oneCellAnchor>
    <from>
      <col>0</col>
      <colOff>0</colOff>
      <row>15</row>
      <rowOff>0</rowOff>
    </from>
    <ext cx="7200000" cy="432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_rels/sheet3.xml.rels><Relationships xmlns="http://schemas.openxmlformats.org/package/2006/relationships"><Relationship Type="http://schemas.openxmlformats.org/officeDocument/2006/relationships/drawing" Target="/xl/drawings/drawing2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34"/>
  <sheetViews>
    <sheetView workbookViewId="0">
      <selection activeCell="A1" sqref="A1"/>
    </sheetView>
  </sheetViews>
  <sheetFormatPr baseColWidth="8" defaultRowHeight="15"/>
  <cols>
    <col width="25" customWidth="1" min="1" max="1"/>
    <col width="40" customWidth="1" min="2" max="2"/>
    <col width="18" customWidth="1" min="3" max="3"/>
    <col width="16" customWidth="1" min="4" max="4"/>
    <col width="16" customWidth="1" min="5" max="5"/>
    <col width="14" customWidth="1" min="6" max="6"/>
    <col width="16" customWidth="1" min="7" max="7"/>
    <col width="14" customWidth="1" min="8" max="8"/>
  </cols>
  <sheetData>
    <row r="1" ht="30" customHeight="1">
      <c r="A1" s="1" t="inlineStr">
        <is>
          <t>CALCUL D'ACTUALISATION DE PRIX - MARCHÉ PUBLIC</t>
        </is>
      </c>
    </row>
    <row r="3">
      <c r="A3" s="2" t="inlineStr">
        <is>
          <t>INFORMATIONS DU MARCHÉ</t>
        </is>
      </c>
    </row>
    <row r="4">
      <c r="A4" s="3" t="inlineStr">
        <is>
          <t>Numéro de Marché :</t>
        </is>
      </c>
      <c r="B4" s="4" t="inlineStr">
        <is>
          <t>MP-2024-001</t>
        </is>
      </c>
      <c r="C4" s="3" t="inlineStr">
        <is>
          <t>Montant Initial (€ HT) :</t>
        </is>
      </c>
      <c r="D4" s="5" t="n">
        <v>500000</v>
      </c>
    </row>
    <row r="5">
      <c r="A5" s="3" t="inlineStr">
        <is>
          <t>Objet du Marché :</t>
        </is>
      </c>
      <c r="B5" s="4" t="inlineStr">
        <is>
          <t>Travaux de rénovation du bâtiment administratif</t>
        </is>
      </c>
      <c r="C5" s="3" t="inlineStr">
        <is>
          <t>Durée (mois) :</t>
        </is>
      </c>
      <c r="D5" s="4" t="n">
        <v>12</v>
      </c>
    </row>
    <row r="6">
      <c r="A6" s="3" t="inlineStr">
        <is>
          <t>Titulaire :</t>
        </is>
      </c>
      <c r="B6" s="4" t="inlineStr">
        <is>
          <t>Entreprise ABC Construction</t>
        </is>
      </c>
      <c r="C6" s="3" t="inlineStr">
        <is>
          <t>Date d'Actualisation :</t>
        </is>
      </c>
      <c r="D6" s="6" t="n">
        <v>45458</v>
      </c>
    </row>
    <row r="7">
      <c r="A7" s="3" t="inlineStr">
        <is>
          <t>Date de Notification :</t>
        </is>
      </c>
      <c r="B7" s="6" t="n">
        <v>45306</v>
      </c>
      <c r="C7" s="3" t="inlineStr">
        <is>
          <t>Période de Révision :</t>
        </is>
      </c>
      <c r="D7" s="4" t="inlineStr">
        <is>
          <t>Semestrielle</t>
        </is>
      </c>
    </row>
    <row r="9">
      <c r="A9" s="2" t="inlineStr">
        <is>
          <t>INDICES ET COEFFICIENTS</t>
        </is>
      </c>
    </row>
    <row r="10">
      <c r="A10" s="7" t="inlineStr">
        <is>
          <t>Type d'Indice</t>
        </is>
      </c>
      <c r="B10" s="7" t="inlineStr">
        <is>
          <t>Symbole</t>
        </is>
      </c>
      <c r="C10" s="7" t="inlineStr">
        <is>
          <t>Pondération (%)</t>
        </is>
      </c>
      <c r="D10" s="7" t="inlineStr">
        <is>
          <t>Indice Initial (I₀)</t>
        </is>
      </c>
      <c r="E10" s="7" t="inlineStr">
        <is>
          <t>Indice Actuel (I)</t>
        </is>
      </c>
      <c r="F10" s="7" t="inlineStr">
        <is>
          <t>Variation (%)</t>
        </is>
      </c>
      <c r="G10" s="7" t="inlineStr">
        <is>
          <t>Contribution</t>
        </is>
      </c>
    </row>
    <row r="11">
      <c r="A11" s="8" t="inlineStr">
        <is>
          <t>BT01 - Bâtiment</t>
        </is>
      </c>
      <c r="B11" s="8" t="inlineStr">
        <is>
          <t>BT01</t>
        </is>
      </c>
      <c r="C11" s="9" t="n">
        <v>40</v>
      </c>
      <c r="D11" s="10" t="n">
        <v>115.2</v>
      </c>
      <c r="E11" s="10" t="n">
        <v>119.8</v>
      </c>
      <c r="F11" s="9">
        <f>(E11-D11)/D11</f>
        <v/>
      </c>
      <c r="G11" s="9">
        <f>F11*C11</f>
        <v/>
      </c>
    </row>
    <row r="12">
      <c r="A12" s="11" t="inlineStr">
        <is>
          <t>TP01 - Travaux Publics</t>
        </is>
      </c>
      <c r="B12" s="11" t="inlineStr">
        <is>
          <t>TP01</t>
        </is>
      </c>
      <c r="C12" s="12" t="n">
        <v>30</v>
      </c>
      <c r="D12" s="13" t="n">
        <v>108.5</v>
      </c>
      <c r="E12" s="13" t="n">
        <v>112.3</v>
      </c>
      <c r="F12" s="9">
        <f>(E12-D12)/D12</f>
        <v/>
      </c>
      <c r="G12" s="9">
        <f>F12*C12</f>
        <v/>
      </c>
    </row>
    <row r="13">
      <c r="A13" s="8" t="inlineStr">
        <is>
          <t>ICHTTS1 - Main d'œuvre</t>
        </is>
      </c>
      <c r="B13" s="8" t="inlineStr">
        <is>
          <t>ICHTTS1</t>
        </is>
      </c>
      <c r="C13" s="9" t="n">
        <v>20</v>
      </c>
      <c r="D13" s="10" t="n">
        <v>103.7</v>
      </c>
      <c r="E13" s="10" t="n">
        <v>106.9</v>
      </c>
      <c r="F13" s="9">
        <f>(E13-D13)/D13</f>
        <v/>
      </c>
      <c r="G13" s="9">
        <f>F13*C13</f>
        <v/>
      </c>
    </row>
    <row r="14">
      <c r="A14" s="11" t="inlineStr">
        <is>
          <t>FSD - Acier</t>
        </is>
      </c>
      <c r="B14" s="11" t="inlineStr">
        <is>
          <t>FSD</t>
        </is>
      </c>
      <c r="C14" s="12" t="n">
        <v>10</v>
      </c>
      <c r="D14" s="13" t="n">
        <v>142.3</v>
      </c>
      <c r="E14" s="13" t="n">
        <v>151.7</v>
      </c>
      <c r="F14" s="9">
        <f>(E14-D14)/D14</f>
        <v/>
      </c>
      <c r="G14" s="9">
        <f>F14*C14</f>
        <v/>
      </c>
    </row>
    <row r="15">
      <c r="A15" s="14" t="inlineStr">
        <is>
          <t>TOTAL PONDÉRATION</t>
        </is>
      </c>
      <c r="C15" s="15">
        <f>SUM(C11:C14)</f>
        <v/>
      </c>
    </row>
    <row r="17">
      <c r="A17" s="2" t="inlineStr">
        <is>
          <t>FORMULE D'ACTUALISATION</t>
        </is>
      </c>
    </row>
    <row r="18">
      <c r="A18" s="16" t="inlineStr">
        <is>
          <t>P = P₀ × (Σ(ai × Ii/I₀i))</t>
        </is>
      </c>
    </row>
    <row r="19">
      <c r="A19" s="17" t="inlineStr">
        <is>
          <t>P₀ = Prix initial | P = Prix actualisé | ai = Pondération de l'indice i | Ii = Indice actuel | I₀i = Indice initial</t>
        </is>
      </c>
    </row>
    <row r="21">
      <c r="A21" s="18" t="inlineStr">
        <is>
          <t>RÉSULTAT DU CALCUL D'ACTUALISATION</t>
        </is>
      </c>
    </row>
    <row r="22">
      <c r="A22" s="7" t="inlineStr">
        <is>
          <t>Montant Initial (€ HT)</t>
        </is>
      </c>
      <c r="C22" s="7" t="inlineStr">
        <is>
          <t>Coefficient d'Actualisation</t>
        </is>
      </c>
      <c r="E22" s="7" t="inlineStr">
        <is>
          <t>Montant Actualisé (€ HT)</t>
        </is>
      </c>
      <c r="G22" s="7" t="inlineStr">
        <is>
          <t>Variation (€)</t>
        </is>
      </c>
    </row>
    <row r="23">
      <c r="A23" s="19">
        <f>D4</f>
        <v/>
      </c>
      <c r="C23" s="20">
        <f>SUM(G11:G14)+1</f>
        <v/>
      </c>
      <c r="E23" s="21">
        <f>A23*C23</f>
        <v/>
      </c>
      <c r="G23" s="22">
        <f>E23-A23</f>
        <v/>
      </c>
    </row>
    <row r="25">
      <c r="A25" s="23" t="inlineStr">
        <is>
          <t>TAUX DE VARIATION GLOBAL</t>
        </is>
      </c>
    </row>
    <row r="26" ht="35" customHeight="1">
      <c r="A26" s="24">
        <f>G23/A23</f>
        <v/>
      </c>
    </row>
    <row r="28">
      <c r="A28" s="2" t="inlineStr">
        <is>
          <t>DÉTAIL DES CALCULS</t>
        </is>
      </c>
    </row>
    <row r="29">
      <c r="A29" s="7" t="inlineStr">
        <is>
          <t>Indice</t>
        </is>
      </c>
      <c r="B29" s="7" t="inlineStr">
        <is>
          <t>Calcul du Ratio (I/I₀)</t>
        </is>
      </c>
      <c r="C29" s="7" t="inlineStr">
        <is>
          <t>Résultat</t>
        </is>
      </c>
      <c r="D29" s="7" t="inlineStr">
        <is>
          <t>Pondération</t>
        </is>
      </c>
      <c r="E29" s="7" t="inlineStr">
        <is>
          <t>Contribution au Coefficient</t>
        </is>
      </c>
    </row>
    <row r="30">
      <c r="A30" s="11">
        <f>B11</f>
        <v/>
      </c>
      <c r="B30" s="11">
        <f>E11&amp;" / "&amp;D11</f>
        <v/>
      </c>
      <c r="C30" s="25">
        <f>E11/D11</f>
        <v/>
      </c>
      <c r="D30" s="12">
        <f>C11</f>
        <v/>
      </c>
      <c r="E30" s="25">
        <f>C3*C11</f>
        <v/>
      </c>
    </row>
    <row r="31">
      <c r="A31" s="8">
        <f>B12</f>
        <v/>
      </c>
      <c r="B31" s="8">
        <f>E12&amp;" / "&amp;D12</f>
        <v/>
      </c>
      <c r="C31" s="26">
        <f>E12/D12</f>
        <v/>
      </c>
      <c r="D31" s="9">
        <f>C12</f>
        <v/>
      </c>
      <c r="E31" s="26">
        <f>C3*C12</f>
        <v/>
      </c>
    </row>
    <row r="32">
      <c r="A32" s="11">
        <f>B13</f>
        <v/>
      </c>
      <c r="B32" s="11">
        <f>E13&amp;" / "&amp;D13</f>
        <v/>
      </c>
      <c r="C32" s="25">
        <f>E13/D13</f>
        <v/>
      </c>
      <c r="D32" s="12">
        <f>C13</f>
        <v/>
      </c>
      <c r="E32" s="25">
        <f>C3*C13</f>
        <v/>
      </c>
    </row>
    <row r="33">
      <c r="A33" s="8">
        <f>B14</f>
        <v/>
      </c>
      <c r="B33" s="8">
        <f>E14&amp;" / "&amp;D14</f>
        <v/>
      </c>
      <c r="C33" s="26">
        <f>E14/D14</f>
        <v/>
      </c>
      <c r="D33" s="9">
        <f>C14</f>
        <v/>
      </c>
      <c r="E33" s="26">
        <f>C3*C14</f>
        <v/>
      </c>
    </row>
    <row r="34">
      <c r="A34" s="27" t="inlineStr">
        <is>
          <t>SOMME DES CONTRIBUTIONS</t>
        </is>
      </c>
      <c r="E34" s="28">
        <f>SUM(E30:E33)</f>
        <v/>
      </c>
    </row>
  </sheetData>
  <mergeCells count="10">
    <mergeCell ref="A1:H1"/>
    <mergeCell ref="A3:H3"/>
    <mergeCell ref="A9:H9"/>
    <mergeCell ref="A17:H17"/>
    <mergeCell ref="A18:H18"/>
    <mergeCell ref="A19:H19"/>
    <mergeCell ref="A21:H21"/>
    <mergeCell ref="A25:H25"/>
    <mergeCell ref="A26:H26"/>
    <mergeCell ref="A28:H28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15"/>
  <sheetViews>
    <sheetView workbookViewId="0">
      <selection activeCell="A1" sqref="A1"/>
    </sheetView>
  </sheetViews>
  <sheetFormatPr baseColWidth="8" defaultRowHeight="15"/>
  <cols>
    <col width="15" customWidth="1" min="1" max="1"/>
    <col width="12" customWidth="1" min="2" max="2"/>
    <col width="12" customWidth="1" min="3" max="3"/>
    <col width="12" customWidth="1" min="4" max="4"/>
    <col width="12" customWidth="1" min="5" max="5"/>
    <col width="25" customWidth="1" min="6" max="6"/>
  </cols>
  <sheetData>
    <row r="1" ht="30" customHeight="1">
      <c r="A1" s="1" t="inlineStr">
        <is>
          <t>HISTORIQUE DES INDICES DE RÉFÉRENCE</t>
        </is>
      </c>
    </row>
    <row r="3">
      <c r="A3" s="29" t="inlineStr">
        <is>
          <t>Date</t>
        </is>
      </c>
      <c r="B3" s="29" t="inlineStr">
        <is>
          <t>BT01</t>
        </is>
      </c>
      <c r="C3" s="29" t="inlineStr">
        <is>
          <t>TP01</t>
        </is>
      </c>
      <c r="D3" s="29" t="inlineStr">
        <is>
          <t>ICHTTS1</t>
        </is>
      </c>
      <c r="E3" s="29" t="inlineStr">
        <is>
          <t>FSD</t>
        </is>
      </c>
      <c r="F3" s="29" t="inlineStr">
        <is>
          <t>Commentaire</t>
        </is>
      </c>
    </row>
    <row r="4">
      <c r="A4" s="30" t="n">
        <v>45292</v>
      </c>
      <c r="B4" s="13" t="n">
        <v>115.2</v>
      </c>
      <c r="C4" s="13" t="n">
        <v>108.5</v>
      </c>
      <c r="D4" s="13" t="n">
        <v>103.7</v>
      </c>
      <c r="E4" s="13" t="n">
        <v>142.3</v>
      </c>
      <c r="F4" s="11" t="inlineStr">
        <is>
          <t>Légère hausse</t>
        </is>
      </c>
    </row>
    <row r="5">
      <c r="A5" s="31" t="n">
        <v>45322</v>
      </c>
      <c r="B5" s="10" t="n">
        <v>115.5529896703096</v>
      </c>
      <c r="C5" s="10" t="n">
        <v>108.7631820309278</v>
      </c>
      <c r="D5" s="10" t="n">
        <v>103.8118039829419</v>
      </c>
      <c r="E5" s="10" t="n">
        <v>142.7192086975267</v>
      </c>
      <c r="F5" s="8" t="inlineStr">
        <is>
          <t>Stable</t>
        </is>
      </c>
    </row>
    <row r="6">
      <c r="A6" s="30" t="n">
        <v>45352</v>
      </c>
      <c r="B6" s="13" t="n">
        <v>115.5325861089872</v>
      </c>
      <c r="C6" s="13" t="n">
        <v>109.1068297002333</v>
      </c>
      <c r="D6" s="13" t="n">
        <v>104.0260657649092</v>
      </c>
      <c r="E6" s="13" t="n">
        <v>143.060368504224</v>
      </c>
      <c r="F6" s="11" t="inlineStr">
        <is>
          <t>Progression constante</t>
        </is>
      </c>
    </row>
    <row r="7">
      <c r="A7" s="31" t="n">
        <v>45382</v>
      </c>
      <c r="B7" s="10" t="n">
        <v>115.5885003181267</v>
      </c>
      <c r="C7" s="10" t="n">
        <v>109.3267347413422</v>
      </c>
      <c r="D7" s="10" t="n">
        <v>103.9015792985985</v>
      </c>
      <c r="E7" s="10" t="n">
        <v>142.4035378929986</v>
      </c>
      <c r="F7" s="8" t="inlineStr">
        <is>
          <t>Hausse modérée</t>
        </is>
      </c>
    </row>
    <row r="8">
      <c r="A8" s="30" t="n">
        <v>45412</v>
      </c>
      <c r="B8" s="13" t="n">
        <v>115.8736785706286</v>
      </c>
      <c r="C8" s="13" t="n">
        <v>109.3075941774029</v>
      </c>
      <c r="D8" s="13" t="n">
        <v>104.463219479303</v>
      </c>
      <c r="E8" s="13" t="n">
        <v>143.4262508592547</v>
      </c>
      <c r="F8" s="11" t="inlineStr">
        <is>
          <t>Tendance à la hausse</t>
        </is>
      </c>
    </row>
    <row r="9">
      <c r="A9" s="31" t="n">
        <v>45442</v>
      </c>
      <c r="B9" s="10" t="n">
        <v>116.0506203973075</v>
      </c>
      <c r="C9" s="10" t="n">
        <v>110.1345897674636</v>
      </c>
      <c r="D9" s="10" t="n">
        <v>104.1624391777769</v>
      </c>
      <c r="E9" s="10" t="n">
        <v>143.3114191557369</v>
      </c>
      <c r="F9" s="8" t="inlineStr">
        <is>
          <t>Légère hausse</t>
        </is>
      </c>
    </row>
    <row r="10">
      <c r="A10" s="30" t="n">
        <v>45472</v>
      </c>
      <c r="B10" s="13" t="n">
        <v>116.7473809116447</v>
      </c>
      <c r="C10" s="13" t="n">
        <v>109.3175399696027</v>
      </c>
      <c r="D10" s="13" t="n">
        <v>104.4303038121945</v>
      </c>
      <c r="E10" s="13" t="n">
        <v>142.3051386915856</v>
      </c>
      <c r="F10" s="11" t="inlineStr">
        <is>
          <t>Légère hausse</t>
        </is>
      </c>
    </row>
    <row r="11">
      <c r="A11" s="31" t="n">
        <v>45502</v>
      </c>
      <c r="B11" s="10" t="n">
        <v>116.913971011056</v>
      </c>
      <c r="C11" s="10" t="n">
        <v>108.6059229704614</v>
      </c>
      <c r="D11" s="10" t="n">
        <v>104.695386605911</v>
      </c>
      <c r="E11" s="10" t="n">
        <v>143.6437122695234</v>
      </c>
      <c r="F11" s="8" t="inlineStr">
        <is>
          <t>Légère hausse</t>
        </is>
      </c>
    </row>
    <row r="12">
      <c r="A12" s="30" t="n">
        <v>45532</v>
      </c>
      <c r="B12" s="13" t="n">
        <v>117.0292566983854</v>
      </c>
      <c r="C12" s="13" t="n">
        <v>108.8058899865024</v>
      </c>
      <c r="D12" s="13" t="n">
        <v>104.4191415339116</v>
      </c>
      <c r="E12" s="13" t="n">
        <v>145.9365771257962</v>
      </c>
      <c r="F12" s="11" t="inlineStr">
        <is>
          <t>Légère hausse</t>
        </is>
      </c>
    </row>
    <row r="13">
      <c r="A13" s="31" t="n">
        <v>45562</v>
      </c>
      <c r="B13" s="10" t="n">
        <v>117.286397610327</v>
      </c>
      <c r="C13" s="10" t="n">
        <v>110.4050468170591</v>
      </c>
      <c r="D13" s="10" t="n">
        <v>103.8035522685403</v>
      </c>
      <c r="E13" s="10" t="n">
        <v>146.2625251933397</v>
      </c>
      <c r="F13" s="8" t="inlineStr">
        <is>
          <t>Légère hausse</t>
        </is>
      </c>
    </row>
    <row r="14">
      <c r="A14" s="30" t="n">
        <v>45592</v>
      </c>
      <c r="B14" s="13" t="n">
        <v>119.0268701371749</v>
      </c>
      <c r="C14" s="13" t="n">
        <v>111.5296849309323</v>
      </c>
      <c r="D14" s="13" t="n">
        <v>105.0276833004018</v>
      </c>
      <c r="E14" s="13" t="n">
        <v>142.3832126739025</v>
      </c>
      <c r="F14" s="11" t="inlineStr">
        <is>
          <t>Progression constante</t>
        </is>
      </c>
    </row>
    <row r="15">
      <c r="A15" s="31" t="n">
        <v>45622</v>
      </c>
      <c r="B15" s="10" t="n">
        <v>119.3134264299882</v>
      </c>
      <c r="C15" s="10" t="n">
        <v>111.295951358619</v>
      </c>
      <c r="D15" s="10" t="n">
        <v>107.2365191755171</v>
      </c>
      <c r="E15" s="10" t="n">
        <v>147.3612730015904</v>
      </c>
      <c r="F15" s="8" t="inlineStr">
        <is>
          <t>Progression constante</t>
        </is>
      </c>
    </row>
  </sheetData>
  <mergeCells count="1">
    <mergeCell ref="A1:F1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10" customWidth="1" min="1" max="1"/>
    <col width="30" customWidth="1" min="2" max="2"/>
    <col width="18" customWidth="1" min="3" max="3"/>
    <col width="18" customWidth="1" min="4" max="4"/>
    <col width="14" customWidth="1" min="5" max="5"/>
    <col width="20" customWidth="1" min="6" max="6"/>
    <col width="15" customWidth="1" min="7" max="7"/>
    <col width="12" customWidth="1" min="8" max="8"/>
  </cols>
  <sheetData>
    <row r="1" ht="30" customHeight="1">
      <c r="A1" s="1" t="inlineStr">
        <is>
          <t>DÉTAIL PAR POSTE DE TRAVAUX</t>
        </is>
      </c>
    </row>
    <row r="3">
      <c r="A3" s="32" t="inlineStr">
        <is>
          <t>N° Poste</t>
        </is>
      </c>
      <c r="B3" s="32" t="inlineStr">
        <is>
          <t>Désignation</t>
        </is>
      </c>
      <c r="C3" s="32" t="inlineStr">
        <is>
          <t>Montant Initial (€)</t>
        </is>
      </c>
      <c r="D3" s="32" t="inlineStr">
        <is>
          <t>Indice Applicable</t>
        </is>
      </c>
      <c r="E3" s="32" t="inlineStr">
        <is>
          <t>Coefficient</t>
        </is>
      </c>
      <c r="F3" s="32" t="inlineStr">
        <is>
          <t>Montant Actualisé (€)</t>
        </is>
      </c>
      <c r="G3" s="32" t="inlineStr">
        <is>
          <t>Écart (€)</t>
        </is>
      </c>
      <c r="H3" s="32" t="inlineStr">
        <is>
          <t>Écart (%)</t>
        </is>
      </c>
    </row>
    <row r="4">
      <c r="A4" s="11" t="inlineStr">
        <is>
          <t>1</t>
        </is>
      </c>
      <c r="B4" s="33" t="inlineStr">
        <is>
          <t>Gros œuvre - Maçonnerie</t>
        </is>
      </c>
      <c r="C4" s="34" t="n">
        <v>150000</v>
      </c>
      <c r="D4" s="11" t="inlineStr">
        <is>
          <t>BT01</t>
        </is>
      </c>
      <c r="E4" s="34" t="n">
        <v>1.0399</v>
      </c>
      <c r="F4" s="35">
        <f>C4*E4</f>
        <v/>
      </c>
      <c r="G4" s="35">
        <f>F4-C4</f>
        <v/>
      </c>
      <c r="H4" s="36">
        <f>G4/C4</f>
        <v/>
      </c>
    </row>
    <row r="5">
      <c r="A5" s="8" t="inlineStr">
        <is>
          <t>2</t>
        </is>
      </c>
      <c r="B5" s="37" t="inlineStr">
        <is>
          <t>Charpente - Couverture</t>
        </is>
      </c>
      <c r="C5" s="38" t="n">
        <v>80000</v>
      </c>
      <c r="D5" s="8" t="inlineStr">
        <is>
          <t>BT01</t>
        </is>
      </c>
      <c r="E5" s="38" t="n">
        <v>1.0399</v>
      </c>
      <c r="F5" s="35">
        <f>C5*E5</f>
        <v/>
      </c>
      <c r="G5" s="35">
        <f>F5-C5</f>
        <v/>
      </c>
      <c r="H5" s="36">
        <f>G5/C5</f>
        <v/>
      </c>
    </row>
    <row r="6">
      <c r="A6" s="11" t="inlineStr">
        <is>
          <t>3</t>
        </is>
      </c>
      <c r="B6" s="33" t="inlineStr">
        <is>
          <t>Menuiseries extérieures</t>
        </is>
      </c>
      <c r="C6" s="34" t="n">
        <v>60000</v>
      </c>
      <c r="D6" s="11" t="inlineStr">
        <is>
          <t>BT01</t>
        </is>
      </c>
      <c r="E6" s="34" t="n">
        <v>1.0399</v>
      </c>
      <c r="F6" s="35">
        <f>C6*E6</f>
        <v/>
      </c>
      <c r="G6" s="35">
        <f>F6-C6</f>
        <v/>
      </c>
      <c r="H6" s="36">
        <f>G6/C6</f>
        <v/>
      </c>
    </row>
    <row r="7">
      <c r="A7" s="8" t="inlineStr">
        <is>
          <t>4</t>
        </is>
      </c>
      <c r="B7" s="37" t="inlineStr">
        <is>
          <t>Plomberie - Sanitaires</t>
        </is>
      </c>
      <c r="C7" s="38" t="n">
        <v>45000</v>
      </c>
      <c r="D7" s="8" t="inlineStr">
        <is>
          <t>TP01</t>
        </is>
      </c>
      <c r="E7" s="38" t="n">
        <v>1.035</v>
      </c>
      <c r="F7" s="35">
        <f>C7*E7</f>
        <v/>
      </c>
      <c r="G7" s="35">
        <f>F7-C7</f>
        <v/>
      </c>
      <c r="H7" s="36">
        <f>G7/C7</f>
        <v/>
      </c>
    </row>
    <row r="8">
      <c r="A8" s="11" t="inlineStr">
        <is>
          <t>5</t>
        </is>
      </c>
      <c r="B8" s="33" t="inlineStr">
        <is>
          <t>Électricité - Courants faibles</t>
        </is>
      </c>
      <c r="C8" s="34" t="n">
        <v>55000</v>
      </c>
      <c r="D8" s="11" t="inlineStr">
        <is>
          <t>TP01</t>
        </is>
      </c>
      <c r="E8" s="34" t="n">
        <v>1.035</v>
      </c>
      <c r="F8" s="35">
        <f>C8*E8</f>
        <v/>
      </c>
      <c r="G8" s="35">
        <f>F8-C8</f>
        <v/>
      </c>
      <c r="H8" s="36">
        <f>G8/C8</f>
        <v/>
      </c>
    </row>
    <row r="9">
      <c r="A9" s="8" t="inlineStr">
        <is>
          <t>6</t>
        </is>
      </c>
      <c r="B9" s="37" t="inlineStr">
        <is>
          <t>Revêtements sols et murs</t>
        </is>
      </c>
      <c r="C9" s="38" t="n">
        <v>40000</v>
      </c>
      <c r="D9" s="8" t="inlineStr">
        <is>
          <t>BT01</t>
        </is>
      </c>
      <c r="E9" s="38" t="n">
        <v>1.0399</v>
      </c>
      <c r="F9" s="35">
        <f>C9*E9</f>
        <v/>
      </c>
      <c r="G9" s="35">
        <f>F9-C9</f>
        <v/>
      </c>
      <c r="H9" s="36">
        <f>G9/C9</f>
        <v/>
      </c>
    </row>
    <row r="10">
      <c r="A10" s="11" t="inlineStr">
        <is>
          <t>7</t>
        </is>
      </c>
      <c r="B10" s="33" t="inlineStr">
        <is>
          <t>Peinture - Finitions</t>
        </is>
      </c>
      <c r="C10" s="34" t="n">
        <v>35000</v>
      </c>
      <c r="D10" s="11" t="inlineStr">
        <is>
          <t>ICHTTS1</t>
        </is>
      </c>
      <c r="E10" s="34" t="n">
        <v>1.0309</v>
      </c>
      <c r="F10" s="35">
        <f>C10*E10</f>
        <v/>
      </c>
      <c r="G10" s="35">
        <f>F10-C10</f>
        <v/>
      </c>
      <c r="H10" s="36">
        <f>G10/C10</f>
        <v/>
      </c>
    </row>
    <row r="11">
      <c r="A11" s="8" t="inlineStr">
        <is>
          <t>8</t>
        </is>
      </c>
      <c r="B11" s="37" t="inlineStr">
        <is>
          <t>Menuiseries intérieures</t>
        </is>
      </c>
      <c r="C11" s="38" t="n">
        <v>25000</v>
      </c>
      <c r="D11" s="8" t="inlineStr">
        <is>
          <t>BT01</t>
        </is>
      </c>
      <c r="E11" s="38" t="n">
        <v>1.0399</v>
      </c>
      <c r="F11" s="35">
        <f>C11*E11</f>
        <v/>
      </c>
      <c r="G11" s="35">
        <f>F11-C11</f>
        <v/>
      </c>
      <c r="H11" s="36">
        <f>G11/C11</f>
        <v/>
      </c>
    </row>
    <row r="12">
      <c r="A12" s="11" t="inlineStr">
        <is>
          <t>9</t>
        </is>
      </c>
      <c r="B12" s="33" t="inlineStr">
        <is>
          <t>Serrurerie métallique</t>
        </is>
      </c>
      <c r="C12" s="34" t="n">
        <v>10000</v>
      </c>
      <c r="D12" s="11" t="inlineStr">
        <is>
          <t>FSD</t>
        </is>
      </c>
      <c r="E12" s="34" t="n">
        <v>1.0661</v>
      </c>
      <c r="F12" s="35">
        <f>C12*E12</f>
        <v/>
      </c>
      <c r="G12" s="35">
        <f>F12-C12</f>
        <v/>
      </c>
      <c r="H12" s="36">
        <f>G12/C12</f>
        <v/>
      </c>
    </row>
    <row r="13">
      <c r="A13" s="39" t="inlineStr">
        <is>
          <t>TOTAL</t>
        </is>
      </c>
      <c r="C13" s="40">
        <f>SUM(C4:C12)</f>
        <v/>
      </c>
      <c r="F13" s="40">
        <f>SUM(F4:F12)</f>
        <v/>
      </c>
      <c r="G13" s="40">
        <f>SUM(G4:G12)</f>
        <v/>
      </c>
      <c r="H13" s="41">
        <f>G13/C13</f>
        <v/>
      </c>
    </row>
  </sheetData>
  <mergeCells count="1">
    <mergeCell ref="A1:H1"/>
  </mergeCells>
  <pageMargins left="0.75" right="0.75" top="1" bottom="1" header="0.5" footer="0.5"/>
  <drawing xmlns:r="http://schemas.openxmlformats.org/officeDocument/2006/relationships" r:id="rId1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48"/>
  <sheetViews>
    <sheetView workbookViewId="0">
      <selection activeCell="A1" sqref="A1"/>
    </sheetView>
  </sheetViews>
  <sheetFormatPr baseColWidth="8" defaultRowHeight="15"/>
  <cols>
    <col width="80" customWidth="1" min="1" max="1"/>
  </cols>
  <sheetData>
    <row r="1" ht="30" customHeight="1">
      <c r="A1" s="1" t="inlineStr">
        <is>
          <t>GUIDE D'UTILISATION - CALCUL D'ACTUALISATION</t>
        </is>
      </c>
    </row>
    <row r="3" ht="25" customHeight="1">
      <c r="A3" s="42" t="inlineStr">
        <is>
          <t>📋 PRÉSENTATION</t>
        </is>
      </c>
    </row>
    <row r="4" ht="20" customHeight="1">
      <c r="A4" s="43" t="inlineStr">
        <is>
          <t>Ce fichier Excel permet de calculer l'actualisation des prix d'un marché public selon la formule paramétrique définie dans le CCAP.</t>
        </is>
      </c>
    </row>
    <row r="5" ht="20" customHeight="1">
      <c r="A5" s="43" t="inlineStr">
        <is>
          <t>L'actualisation permet d'ajuster le prix du marché en fonction de l'évolution des indices économiques.</t>
        </is>
      </c>
    </row>
    <row r="7" ht="25" customHeight="1">
      <c r="A7" s="42" t="inlineStr">
        <is>
          <t>🔧 MODE D'EMPLOI</t>
        </is>
      </c>
    </row>
    <row r="8" ht="20" customHeight="1">
      <c r="A8" s="43" t="inlineStr">
        <is>
          <t>1. Feuille 'Calcul Actualisation' : Renseignez les informations du marché dans la section bleue</t>
        </is>
      </c>
    </row>
    <row r="9" ht="20" customHeight="1">
      <c r="A9" s="43" t="inlineStr">
        <is>
          <t>2. Modifiez les indices initiaux (I₀) selon votre CCAP</t>
        </is>
      </c>
    </row>
    <row r="10" ht="20" customHeight="1">
      <c r="A10" s="43" t="inlineStr">
        <is>
          <t>3. Mettez à jour les indices actuels (I) avec les valeurs publiées</t>
        </is>
      </c>
    </row>
    <row r="11" ht="20" customHeight="1">
      <c r="A11" s="43" t="inlineStr">
        <is>
          <t>4. Ajustez les pondérations (%) selon la formule de votre marché</t>
        </is>
      </c>
    </row>
    <row r="12" ht="20" customHeight="1">
      <c r="A12" s="43" t="inlineStr">
        <is>
          <t>5. Le calcul se fait automatiquement et affiche le montant actualisé</t>
        </is>
      </c>
    </row>
    <row r="14" ht="25" customHeight="1">
      <c r="A14" s="42" t="inlineStr">
        <is>
          <t>📊 INDICES UTILISÉS</t>
        </is>
      </c>
    </row>
    <row r="15" ht="20" customHeight="1">
      <c r="A15" s="43" t="inlineStr">
        <is>
          <t>• BT01 : Indice Bâtiment tous corps d'état</t>
        </is>
      </c>
    </row>
    <row r="16" ht="20" customHeight="1">
      <c r="A16" s="43" t="inlineStr">
        <is>
          <t>• TP01 : Indice Travaux Publics général</t>
        </is>
      </c>
    </row>
    <row r="17" ht="20" customHeight="1">
      <c r="A17" s="43" t="inlineStr">
        <is>
          <t>• ICHTTS1 : Indice du coût horaire du travail - Tous salariés</t>
        </is>
      </c>
    </row>
    <row r="18" ht="20" customHeight="1">
      <c r="A18" s="43" t="inlineStr">
        <is>
          <t>• FSD : Frais de structure et divers</t>
        </is>
      </c>
    </row>
    <row r="20" ht="25" customHeight="1">
      <c r="A20" s="42" t="inlineStr">
        <is>
          <t>📐 FORMULE D'ACTUALISATION</t>
        </is>
      </c>
    </row>
    <row r="21" ht="20" customHeight="1">
      <c r="A21" s="43" t="inlineStr">
        <is>
          <t>P = P₀ × [Σ(ai × Ii/I₀i)]</t>
        </is>
      </c>
    </row>
    <row r="22" ht="20" customHeight="1">
      <c r="A22" s="43" t="inlineStr">
        <is>
          <t>Où :</t>
        </is>
      </c>
    </row>
    <row r="23" ht="20" customHeight="1">
      <c r="A23" s="43" t="inlineStr">
        <is>
          <t xml:space="preserve">  • P₀ = Prix initial du marché (€ HT)</t>
        </is>
      </c>
    </row>
    <row r="24" ht="20" customHeight="1">
      <c r="A24" s="43" t="inlineStr">
        <is>
          <t xml:space="preserve">  • P = Prix actualisé (€ HT)</t>
        </is>
      </c>
    </row>
    <row r="25" ht="20" customHeight="1">
      <c r="A25" s="43" t="inlineStr">
        <is>
          <t xml:space="preserve">  • ai = Pondération de l'indice i (en %)</t>
        </is>
      </c>
    </row>
    <row r="26" ht="20" customHeight="1">
      <c r="A26" s="43" t="inlineStr">
        <is>
          <t xml:space="preserve">  • Ii = Valeur actuelle de l'indice i</t>
        </is>
      </c>
    </row>
    <row r="27" ht="20" customHeight="1">
      <c r="A27" s="43" t="inlineStr">
        <is>
          <t xml:space="preserve">  • I₀i = Valeur initiale de l'indice i</t>
        </is>
      </c>
    </row>
    <row r="29" ht="25" customHeight="1">
      <c r="A29" s="42" t="inlineStr">
        <is>
          <t>⚠️ POINTS D'ATTENTION</t>
        </is>
      </c>
    </row>
    <row r="30" ht="20" customHeight="1">
      <c r="A30" s="43" t="inlineStr">
        <is>
          <t>• Vérifiez que la somme des pondérations = 100%</t>
        </is>
      </c>
    </row>
    <row r="31" ht="20" customHeight="1">
      <c r="A31" s="43" t="inlineStr">
        <is>
          <t>• Utilisez les indices publiés officiellement (INSEE, Fédérations professionnelles)</t>
        </is>
      </c>
    </row>
    <row r="32" ht="20" customHeight="1">
      <c r="A32" s="43" t="inlineStr">
        <is>
          <t>• Respectez les dates de référence définies au CCAP</t>
        </is>
      </c>
    </row>
    <row r="33" ht="20" customHeight="1">
      <c r="A33" s="43" t="inlineStr">
        <is>
          <t>• Conservez une trace documentaire de chaque actualisation</t>
        </is>
      </c>
    </row>
    <row r="34" ht="20" customHeight="1">
      <c r="A34" s="43" t="inlineStr">
        <is>
          <t>• L'actualisation s'applique selon les conditions du marché</t>
        </is>
      </c>
    </row>
    <row r="36" ht="25" customHeight="1">
      <c r="A36" s="42" t="inlineStr">
        <is>
          <t>📁 CONTENU DES FEUILLES</t>
        </is>
      </c>
    </row>
    <row r="37" ht="20" customHeight="1">
      <c r="A37" s="43" t="inlineStr">
        <is>
          <t>• Calcul Actualisation : Calcul principal et résultats</t>
        </is>
      </c>
    </row>
    <row r="38" ht="20" customHeight="1">
      <c r="A38" s="43" t="inlineStr">
        <is>
          <t>• Indices de Référence : Historique des valeurs d'indices</t>
        </is>
      </c>
    </row>
    <row r="39" ht="20" customHeight="1">
      <c r="A39" s="43" t="inlineStr">
        <is>
          <t>• Détail par Poste : Actualisation détaillée par poste de travaux</t>
        </is>
      </c>
    </row>
    <row r="40" ht="20" customHeight="1">
      <c r="A40" s="43" t="inlineStr">
        <is>
          <t>• Instructions : Ce guide d'utilisation</t>
        </is>
      </c>
    </row>
    <row r="42" ht="25" customHeight="1">
      <c r="A42" s="42" t="inlineStr">
        <is>
          <t>💡 CONSEILS</t>
        </is>
      </c>
    </row>
    <row r="43" ht="20" customHeight="1">
      <c r="A43" s="43" t="inlineStr">
        <is>
          <t>• Mettez à jour régulièrement l'historique des indices</t>
        </is>
      </c>
    </row>
    <row r="44" ht="20" customHeight="1">
      <c r="A44" s="43" t="inlineStr">
        <is>
          <t>• Sauvegardez une copie avant chaque modification importante</t>
        </is>
      </c>
    </row>
    <row r="45" ht="20" customHeight="1">
      <c r="A45" s="43" t="inlineStr">
        <is>
          <t>• Documentez les sources de vos indices dans les commentaires</t>
        </is>
      </c>
    </row>
    <row r="46" ht="20" customHeight="1">
      <c r="A46" s="43" t="inlineStr">
        <is>
          <t>• Vérifiez la cohérence des résultats obtenus</t>
        </is>
      </c>
    </row>
    <row r="48">
      <c r="A48" s="17" t="inlineStr">
        <is>
          <t>Document généré automatiquement - Modèle professionnel de calcul d'actualisation de prix</t>
        </is>
      </c>
    </row>
  </sheetData>
  <mergeCells count="2">
    <mergeCell ref="A1:F1"/>
    <mergeCell ref="A48:F48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2026-01-11T12:33:11Z</dcterms:created>
  <dcterms:modified xmlns:dcterms="http://purl.org/dc/terms/" xmlns:xsi="http://www.w3.org/2001/XMLSchema-instance" xsi:type="dcterms:W3CDTF">2026-01-11T12:33:11Z</dcterms:modified>
</cp:coreProperties>
</file>