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ableau Principal" sheetId="1" state="visible" r:id="rId1"/>
    <sheet xmlns:r="http://schemas.openxmlformats.org/officeDocument/2006/relationships" name="Détails Mensuels" sheetId="2" state="visible" r:id="rId2"/>
    <sheet xmlns:r="http://schemas.openxmlformats.org/officeDocument/2006/relationships" name="Catégories" sheetId="3" state="visible" r:id="rId3"/>
    <sheet xmlns:r="http://schemas.openxmlformats.org/officeDocument/2006/relationships" name="Graphiques" sheetId="4" state="visible" r:id="rId4"/>
    <sheet xmlns:r="http://schemas.openxmlformats.org/officeDocument/2006/relationships" name="Instruction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#,##0.00 €"/>
    <numFmt numFmtId="165" formatCode="0.00&quot;%&quot;"/>
    <numFmt numFmtId="166" formatCode="yyyy-mm-dd h:mm:ss"/>
    <numFmt numFmtId="167" formatCode="DD/MM/YYYY"/>
  </numFmts>
  <fonts count="11">
    <font>
      <name val="Calibri"/>
      <family val="2"/>
      <color theme="1"/>
      <sz val="11"/>
      <scheme val="minor"/>
    </font>
    <font>
      <name val="Calibri"/>
      <b val="1"/>
      <color rgb="001E3A8A"/>
      <sz val="16"/>
    </font>
    <font>
      <name val="Calibri"/>
      <sz val="11"/>
    </font>
    <font>
      <name val="Calibri"/>
      <b val="1"/>
      <color rgb="001E3A8A"/>
      <sz val="18"/>
    </font>
    <font>
      <name val="Calibri"/>
      <i val="1"/>
      <sz val="10"/>
    </font>
    <font>
      <name val="Calibri"/>
      <b val="1"/>
      <color rgb="00FFFFFF"/>
      <sz val="14"/>
    </font>
    <font>
      <name val="Calibri"/>
      <b val="1"/>
      <color rgb="001E3A8A"/>
      <sz val="12"/>
    </font>
    <font>
      <name val="Calibri"/>
      <b val="1"/>
      <color rgb="0010B981"/>
      <sz val="11"/>
    </font>
    <font>
      <name val="Calibri"/>
      <b val="1"/>
      <color rgb="00EF4444"/>
      <sz val="11"/>
    </font>
    <font>
      <name val="Calibri"/>
      <b val="1"/>
      <color rgb="001E3A8A"/>
      <sz val="14"/>
    </font>
    <font>
      <name val="Calibri"/>
      <b val="1"/>
      <sz val="11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3B82F6"/>
        <bgColor rgb="003B82F6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30">
    <xf numFmtId="0" fontId="0" fillId="0" borderId="0" pivotButton="0" quotePrefix="0" xfId="0"/>
    <xf numFmtId="0" fontId="3" fillId="0" borderId="0" applyAlignment="1" pivotButton="0" quotePrefix="0" xfId="0">
      <alignment horizontal="center" vertical="center"/>
    </xf>
    <xf numFmtId="0" fontId="4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164" fontId="0" fillId="0" borderId="1" applyAlignment="1" pivotButton="0" quotePrefix="0" xfId="0">
      <alignment horizontal="center" vertical="center"/>
    </xf>
    <xf numFmtId="165" fontId="0" fillId="0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164" fontId="0" fillId="3" borderId="1" applyAlignment="1" pivotButton="0" quotePrefix="0" xfId="0">
      <alignment horizontal="center" vertical="center"/>
    </xf>
    <xf numFmtId="165" fontId="0" fillId="3" borderId="1" applyAlignment="1" pivotButton="0" quotePrefix="0" xfId="0">
      <alignment horizontal="center" vertical="center"/>
    </xf>
    <xf numFmtId="0" fontId="6" fillId="4" borderId="1" applyAlignment="1" pivotButton="0" quotePrefix="0" xfId="0">
      <alignment horizontal="center" vertical="center"/>
    </xf>
    <xf numFmtId="164" fontId="6" fillId="4" borderId="1" applyAlignment="1" pivotButton="0" quotePrefix="0" xfId="0">
      <alignment horizontal="center" vertical="center"/>
    </xf>
    <xf numFmtId="165" fontId="6" fillId="4" borderId="1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  <xf numFmtId="167" fontId="0" fillId="3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left" vertical="center"/>
    </xf>
    <xf numFmtId="164" fontId="7" fillId="3" borderId="1" applyAlignment="1" pivotButton="0" quotePrefix="0" xfId="0">
      <alignment horizontal="center" vertical="center"/>
    </xf>
    <xf numFmtId="167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164" fontId="7" fillId="0" borderId="1" applyAlignment="1" pivotButton="0" quotePrefix="0" xfId="0">
      <alignment horizontal="center" vertical="center"/>
    </xf>
    <xf numFmtId="164" fontId="8" fillId="3" borderId="1" applyAlignment="1" pivotButton="0" quotePrefix="0" xfId="0">
      <alignment horizontal="center" vertical="center"/>
    </xf>
    <xf numFmtId="164" fontId="8" fillId="0" borderId="1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1" pivotButton="0" quotePrefix="0" xfId="0"/>
    <xf numFmtId="0" fontId="5" fillId="2" borderId="0" pivotButton="0" quotePrefix="0" xfId="0"/>
    <xf numFmtId="164" fontId="0" fillId="0" borderId="0" pivotButton="0" quotePrefix="0" xfId="0"/>
    <xf numFmtId="0" fontId="9" fillId="0" borderId="0" applyAlignment="1" pivotButton="0" quotePrefix="0" xfId="0">
      <alignment horizontal="left" vertical="center" wrapText="1"/>
    </xf>
    <xf numFmtId="0" fontId="2" fillId="0" borderId="0" applyAlignment="1" pivotButton="0" quotePrefix="0" xfId="0">
      <alignment horizontal="left" vertical="center" wrapText="1"/>
    </xf>
    <xf numFmtId="0" fontId="10" fillId="0" borderId="0" applyAlignment="1" pivotButton="0" quotePrefix="0" xfId="0">
      <alignment horizontal="left" vertical="center" wrapText="1"/>
    </xf>
    <xf numFmtId="0" fontId="2" fillId="0" borderId="0" pivotButton="0" quotePrefix="0" xfId="0"/>
  </cellXfs>
  <cellStyles count="1">
    <cellStyle name="Normal" xfId="0" builtinId="0" hidden="0"/>
  </cellStyles>
  <dxfs count="2">
    <dxf>
      <font>
        <b val="1"/>
        <color rgb="00FFFFFF"/>
      </font>
      <fill>
        <patternFill patternType="solid">
          <fgColor rgb="0010B981"/>
          <bgColor rgb="0010B981"/>
        </patternFill>
      </fill>
    </dxf>
    <dxf>
      <font>
        <b val="1"/>
        <color rgb="00FFFFFF"/>
      </font>
      <fill>
        <patternFill patternType="solid">
          <fgColor rgb="00EF4444"/>
          <bgColor rgb="00EF4444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Comparaison Recettes vs Dépenses Mensuelles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'Tableau Principal'!B4</f>
            </strRef>
          </tx>
          <spPr>
            <a:ln xmlns:a="http://schemas.openxmlformats.org/drawingml/2006/main">
              <a:prstDash val="solid"/>
            </a:ln>
          </spPr>
          <cat>
            <numRef>
              <f>'Tableau Principal'!$A$5:$A$16</f>
            </numRef>
          </cat>
          <val>
            <numRef>
              <f>'Tableau Principal'!$B$5:$B$16</f>
            </numRef>
          </val>
        </ser>
        <ser>
          <idx val="1"/>
          <order val="1"/>
          <tx>
            <strRef>
              <f>'Tableau Principal'!C4</f>
            </strRef>
          </tx>
          <spPr>
            <a:ln xmlns:a="http://schemas.openxmlformats.org/drawingml/2006/main">
              <a:prstDash val="solid"/>
            </a:ln>
          </spPr>
          <cat>
            <numRef>
              <f>'Tableau Principal'!$A$5:$A$16</f>
            </numRef>
          </cat>
          <val>
            <numRef>
              <f>'Tableau Principal'!$C$5:$C$16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Mois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Montant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Évolution du Solde Mensuel</a:t>
            </a:r>
          </a:p>
        </rich>
      </tx>
    </title>
    <plotArea>
      <lineChart>
        <grouping val="standard"/>
        <ser>
          <idx val="0"/>
          <order val="0"/>
          <tx>
            <strRef>
              <f>'Tableau Principal'!D4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'Tableau Principal'!$A$5:$A$16</f>
            </numRef>
          </cat>
          <val>
            <numRef>
              <f>'Tableau Principal'!$D$5:$D$16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Mois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Solde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Moyenne des Dépenses Annuelles</a:t>
            </a:r>
          </a:p>
        </rich>
      </tx>
    </title>
    <plotArea>
      <pieChart>
        <varyColors val="1"/>
        <ser>
          <idx val="0"/>
          <order val="0"/>
          <tx>
            <strRef>
              <f>'Graphiques'!O3</f>
            </strRef>
          </tx>
          <spPr>
            <a:ln xmlns:a="http://schemas.openxmlformats.org/drawingml/2006/main">
              <a:prstDash val="solid"/>
            </a:ln>
          </spPr>
          <cat>
            <numRef>
              <f>'Graphiques'!$N$4:$N$9</f>
            </numRef>
          </cat>
          <val>
            <numRef>
              <f>'Graphiques'!$O$4:$O$9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0</col>
      <colOff>0</colOff>
      <row>2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0</col>
      <colOff>0</colOff>
      <row>22</row>
      <rowOff>0</rowOff>
    </from>
    <ext cx="720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0</col>
      <colOff>0</colOff>
      <row>42</row>
      <rowOff>0</rowOff>
    </from>
    <ext cx="7200000" cy="432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7"/>
  <sheetViews>
    <sheetView workbookViewId="0">
      <selection activeCell="A1" sqref="A1"/>
    </sheetView>
  </sheetViews>
  <sheetFormatPr baseColWidth="8" defaultRowHeight="15"/>
  <cols>
    <col width="15" customWidth="1" min="1" max="1"/>
    <col width="18" customWidth="1" min="2" max="2"/>
    <col width="18" customWidth="1" min="3" max="3"/>
    <col width="15" customWidth="1" min="4" max="4"/>
    <col width="15" customWidth="1" min="5" max="5"/>
    <col width="15" customWidth="1" min="6" max="6"/>
    <col width="20" customWidth="1" min="7" max="7"/>
    <col width="15" customWidth="1" min="8" max="8"/>
  </cols>
  <sheetData>
    <row r="1" ht="30" customHeight="1">
      <c r="A1" s="1" t="inlineStr">
        <is>
          <t>TABLEAU DE GESTION RECETTES ET DÉPENSES</t>
        </is>
      </c>
    </row>
    <row r="2">
      <c r="A2" s="2" t="inlineStr">
        <is>
          <t>Généré le : 11/01/2026</t>
        </is>
      </c>
    </row>
    <row r="4">
      <c r="A4" s="3" t="inlineStr">
        <is>
          <t>Mois</t>
        </is>
      </c>
      <c r="B4" s="3" t="inlineStr">
        <is>
          <t>Recettes Totales</t>
        </is>
      </c>
      <c r="C4" s="3" t="inlineStr">
        <is>
          <t>Dépenses Totales</t>
        </is>
      </c>
      <c r="D4" s="3" t="inlineStr">
        <is>
          <t>Solde</t>
        </is>
      </c>
      <c r="E4" s="3" t="inlineStr">
        <is>
          <t>Variation (%)</t>
        </is>
      </c>
      <c r="F4" s="3" t="inlineStr">
        <is>
          <t>Épargne</t>
        </is>
      </c>
      <c r="G4" s="3" t="inlineStr">
        <is>
          <t>Taux d'Épargne (%)</t>
        </is>
      </c>
      <c r="H4" s="3" t="inlineStr">
        <is>
          <t>Statut</t>
        </is>
      </c>
    </row>
    <row r="5">
      <c r="A5" s="4" t="inlineStr">
        <is>
          <t>Janvier</t>
        </is>
      </c>
      <c r="B5" s="5" t="n">
        <v>5350.28</v>
      </c>
      <c r="C5" s="5" t="n">
        <v>3187.77</v>
      </c>
      <c r="D5" s="5">
        <f>B5-C5</f>
        <v/>
      </c>
      <c r="E5" s="6" t="n">
        <v>0</v>
      </c>
      <c r="F5" s="5" t="n">
        <v>1690.72</v>
      </c>
      <c r="G5" s="6">
        <f>IF(B5=0,0,F5/B5*100)</f>
        <v/>
      </c>
      <c r="H5" s="4">
        <f>IF(D5&gt;0,"Excédent","Déficit")</f>
        <v/>
      </c>
    </row>
    <row r="6">
      <c r="A6" s="7" t="inlineStr">
        <is>
          <t>Février</t>
        </is>
      </c>
      <c r="B6" s="8" t="n">
        <v>4416.12</v>
      </c>
      <c r="C6" s="8" t="n">
        <v>3056.81</v>
      </c>
      <c r="D6" s="8">
        <f>B6-C6</f>
        <v/>
      </c>
      <c r="E6" s="9">
        <f>IF(B5=0,0,(B6-B5)/B5*100)</f>
        <v/>
      </c>
      <c r="F6" s="8" t="n">
        <v>1125.42</v>
      </c>
      <c r="G6" s="9">
        <f>IF(B6=0,0,F6/B6*100)</f>
        <v/>
      </c>
      <c r="H6" s="7">
        <f>IF(D6&gt;0,"Excédent","Déficit")</f>
        <v/>
      </c>
    </row>
    <row r="7">
      <c r="A7" s="4" t="inlineStr">
        <is>
          <t>Mars</t>
        </is>
      </c>
      <c r="B7" s="5" t="n">
        <v>3972.61</v>
      </c>
      <c r="C7" s="5" t="n">
        <v>3020.33</v>
      </c>
      <c r="D7" s="5">
        <f>B7-C7</f>
        <v/>
      </c>
      <c r="E7" s="6">
        <f>IF(B6=0,0,(B7-B6)/B6*100)</f>
        <v/>
      </c>
      <c r="F7" s="5" t="n">
        <v>755.22</v>
      </c>
      <c r="G7" s="6">
        <f>IF(B7=0,0,F7/B7*100)</f>
        <v/>
      </c>
      <c r="H7" s="4">
        <f>IF(D7&gt;0,"Excédent","Déficit")</f>
        <v/>
      </c>
    </row>
    <row r="8">
      <c r="A8" s="7" t="inlineStr">
        <is>
          <t>Avril</t>
        </is>
      </c>
      <c r="B8" s="8" t="n">
        <v>4398.66</v>
      </c>
      <c r="C8" s="8" t="n">
        <v>3181.4</v>
      </c>
      <c r="D8" s="8">
        <f>B8-C8</f>
        <v/>
      </c>
      <c r="E8" s="9">
        <f>IF(B7=0,0,(B8-B7)/B7*100)</f>
        <v/>
      </c>
      <c r="F8" s="8" t="n">
        <v>1070.51</v>
      </c>
      <c r="G8" s="9">
        <f>IF(B8=0,0,F8/B8*100)</f>
        <v/>
      </c>
      <c r="H8" s="7">
        <f>IF(D8&gt;0,"Excédent","Déficit")</f>
        <v/>
      </c>
    </row>
    <row r="9">
      <c r="A9" s="4" t="inlineStr">
        <is>
          <t>Mai</t>
        </is>
      </c>
      <c r="B9" s="5" t="n">
        <v>4477.84</v>
      </c>
      <c r="C9" s="5" t="n">
        <v>3406.23</v>
      </c>
      <c r="D9" s="5">
        <f>B9-C9</f>
        <v/>
      </c>
      <c r="E9" s="6">
        <f>IF(B8=0,0,(B9-B8)/B8*100)</f>
        <v/>
      </c>
      <c r="F9" s="5" t="n">
        <v>706.29</v>
      </c>
      <c r="G9" s="6">
        <f>IF(B9=0,0,F9/B9*100)</f>
        <v/>
      </c>
      <c r="H9" s="4">
        <f>IF(D9&gt;0,"Excédent","Déficit")</f>
        <v/>
      </c>
    </row>
    <row r="10">
      <c r="A10" s="7" t="inlineStr">
        <is>
          <t>Juin</t>
        </is>
      </c>
      <c r="B10" s="8" t="n">
        <v>5199.35</v>
      </c>
      <c r="C10" s="8" t="n">
        <v>3034.94</v>
      </c>
      <c r="D10" s="8">
        <f>B10-C10</f>
        <v/>
      </c>
      <c r="E10" s="9">
        <f>IF(B9=0,0,(B10-B9)/B9*100)</f>
        <v/>
      </c>
      <c r="F10" s="8" t="n">
        <v>1456.22</v>
      </c>
      <c r="G10" s="9">
        <f>IF(B10=0,0,F10/B10*100)</f>
        <v/>
      </c>
      <c r="H10" s="7">
        <f>IF(D10&gt;0,"Excédent","Déficit")</f>
        <v/>
      </c>
    </row>
    <row r="11">
      <c r="A11" s="4" t="inlineStr">
        <is>
          <t>Juillet</t>
        </is>
      </c>
      <c r="B11" s="5" t="n">
        <v>4885.97</v>
      </c>
      <c r="C11" s="5" t="n">
        <v>3120.6</v>
      </c>
      <c r="D11" s="5">
        <f>B11-C11</f>
        <v/>
      </c>
      <c r="E11" s="6">
        <f>IF(B10=0,0,(B11-B10)/B10*100)</f>
        <v/>
      </c>
      <c r="F11" s="5" t="n">
        <v>1569.67</v>
      </c>
      <c r="G11" s="6">
        <f>IF(B11=0,0,F11/B11*100)</f>
        <v/>
      </c>
      <c r="H11" s="4">
        <f>IF(D11&gt;0,"Excédent","Déficit")</f>
        <v/>
      </c>
    </row>
    <row r="12">
      <c r="A12" s="7" t="inlineStr">
        <is>
          <t>Août</t>
        </is>
      </c>
      <c r="B12" s="8" t="n">
        <v>3861.56</v>
      </c>
      <c r="C12" s="8" t="n">
        <v>3650.79</v>
      </c>
      <c r="D12" s="8">
        <f>B12-C12</f>
        <v/>
      </c>
      <c r="E12" s="9">
        <f>IF(B11=0,0,(B12-B11)/B11*100)</f>
        <v/>
      </c>
      <c r="F12" s="8" t="n">
        <v>154.29</v>
      </c>
      <c r="G12" s="9">
        <f>IF(B12=0,0,F12/B12*100)</f>
        <v/>
      </c>
      <c r="H12" s="7">
        <f>IF(D12&gt;0,"Excédent","Déficit")</f>
        <v/>
      </c>
    </row>
    <row r="13">
      <c r="A13" s="4" t="inlineStr">
        <is>
          <t>Septembre</t>
        </is>
      </c>
      <c r="B13" s="5" t="n">
        <v>4821.58</v>
      </c>
      <c r="C13" s="5" t="n">
        <v>2902.24</v>
      </c>
      <c r="D13" s="5">
        <f>B13-C13</f>
        <v/>
      </c>
      <c r="E13" s="6">
        <f>IF(B12=0,0,(B13-B12)/B12*100)</f>
        <v/>
      </c>
      <c r="F13" s="5" t="n">
        <v>1199.61</v>
      </c>
      <c r="G13" s="6">
        <f>IF(B13=0,0,F13/B13*100)</f>
        <v/>
      </c>
      <c r="H13" s="4">
        <f>IF(D13&gt;0,"Excédent","Déficit")</f>
        <v/>
      </c>
    </row>
    <row r="14">
      <c r="A14" s="7" t="inlineStr">
        <is>
          <t>Octobre</t>
        </is>
      </c>
      <c r="B14" s="8" t="n">
        <v>5293.43</v>
      </c>
      <c r="C14" s="8" t="n">
        <v>3409.59</v>
      </c>
      <c r="D14" s="8">
        <f>B14-C14</f>
        <v/>
      </c>
      <c r="E14" s="9">
        <f>IF(B13=0,0,(B14-B13)/B13*100)</f>
        <v/>
      </c>
      <c r="F14" s="8" t="n">
        <v>1163.11</v>
      </c>
      <c r="G14" s="9">
        <f>IF(B14=0,0,F14/B14*100)</f>
        <v/>
      </c>
      <c r="H14" s="7">
        <f>IF(D14&gt;0,"Excédent","Déficit")</f>
        <v/>
      </c>
    </row>
    <row r="15">
      <c r="A15" s="4" t="inlineStr">
        <is>
          <t>Novembre</t>
        </is>
      </c>
      <c r="B15" s="5" t="n">
        <v>5208.27</v>
      </c>
      <c r="C15" s="5" t="n">
        <v>3275.14</v>
      </c>
      <c r="D15" s="5">
        <f>B15-C15</f>
        <v/>
      </c>
      <c r="E15" s="6">
        <f>IF(B14=0,0,(B15-B14)/B14*100)</f>
        <v/>
      </c>
      <c r="F15" s="5" t="n">
        <v>1594</v>
      </c>
      <c r="G15" s="6">
        <f>IF(B15=0,0,F15/B15*100)</f>
        <v/>
      </c>
      <c r="H15" s="4">
        <f>IF(D15&gt;0,"Excédent","Déficit")</f>
        <v/>
      </c>
    </row>
    <row r="16">
      <c r="A16" s="7" t="inlineStr">
        <is>
          <t>Décembre</t>
        </is>
      </c>
      <c r="B16" s="8" t="n">
        <v>4368.87</v>
      </c>
      <c r="C16" s="8" t="n">
        <v>3300.3</v>
      </c>
      <c r="D16" s="8">
        <f>B16-C16</f>
        <v/>
      </c>
      <c r="E16" s="9">
        <f>IF(B15=0,0,(B16-B15)/B15*100)</f>
        <v/>
      </c>
      <c r="F16" s="8" t="n">
        <v>813.15</v>
      </c>
      <c r="G16" s="9">
        <f>IF(B16=0,0,F16/B16*100)</f>
        <v/>
      </c>
      <c r="H16" s="7">
        <f>IF(D16&gt;0,"Excédent","Déficit")</f>
        <v/>
      </c>
    </row>
    <row r="17">
      <c r="A17" s="10" t="inlineStr">
        <is>
          <t>TOTAL ANNUEL</t>
        </is>
      </c>
      <c r="B17" s="11">
        <f>SUM(B5:B16)</f>
        <v/>
      </c>
      <c r="C17" s="11">
        <f>SUM(C5:C16)</f>
        <v/>
      </c>
      <c r="D17" s="11">
        <f>SUM(D5:D16)</f>
        <v/>
      </c>
      <c r="E17" s="10" t="n"/>
      <c r="F17" s="11">
        <f>SUM(F5:F16)</f>
        <v/>
      </c>
      <c r="G17" s="12">
        <f>AVERAGE(G5:G16)</f>
        <v/>
      </c>
    </row>
  </sheetData>
  <mergeCells count="2">
    <mergeCell ref="A1:H1"/>
    <mergeCell ref="A2:H2"/>
  </mergeCells>
  <conditionalFormatting sqref="D5:D16">
    <cfRule type="colorScale" priority="1">
      <colorScale>
        <cfvo type="num" val="0"/>
        <cfvo type="num" val="500"/>
        <cfvo type="num" val="1500"/>
        <color rgb="00EF4444"/>
        <color rgb="00FFFFFF"/>
        <color rgb="0010B981"/>
      </colorScale>
    </cfRule>
  </conditionalFormatting>
  <conditionalFormatting sqref="H5:H16">
    <cfRule type="expression" priority="2" dxfId="0">
      <formula>$H5="Excédent"</formula>
    </cfRule>
    <cfRule type="expression" priority="3" dxfId="1">
      <formula>$H5="Déficit"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8"/>
  <sheetViews>
    <sheetView workbookViewId="0">
      <selection activeCell="A1" sqref="A1"/>
    </sheetView>
  </sheetViews>
  <sheetFormatPr baseColWidth="8" defaultRowHeight="15"/>
  <cols>
    <col width="15" customWidth="1" min="1" max="1"/>
    <col width="12" customWidth="1" min="2" max="2"/>
    <col width="20" customWidth="1" min="3" max="3"/>
    <col width="35" customWidth="1" min="4" max="4"/>
    <col width="15" customWidth="1" min="5" max="5"/>
    <col width="15" customWidth="1" min="6" max="6"/>
  </cols>
  <sheetData>
    <row r="1" ht="25" customHeight="1">
      <c r="A1" s="13" t="inlineStr">
        <is>
          <t>DÉTAILS MENSUELS DES TRANSACTIONS</t>
        </is>
      </c>
    </row>
    <row r="3">
      <c r="A3" s="3" t="inlineStr">
        <is>
          <t>Date</t>
        </is>
      </c>
      <c r="B3" s="3" t="inlineStr">
        <is>
          <t>Type</t>
        </is>
      </c>
      <c r="C3" s="3" t="inlineStr">
        <is>
          <t>Catégorie</t>
        </is>
      </c>
      <c r="D3" s="3" t="inlineStr">
        <is>
          <t>Description</t>
        </is>
      </c>
      <c r="E3" s="3" t="inlineStr">
        <is>
          <t>Montant</t>
        </is>
      </c>
      <c r="F3" s="3" t="inlineStr">
        <is>
          <t>Solde</t>
        </is>
      </c>
    </row>
    <row r="4">
      <c r="A4" s="14" t="n">
        <v>45292</v>
      </c>
      <c r="B4" s="7" t="inlineStr">
        <is>
          <t>Recette</t>
        </is>
      </c>
      <c r="C4" s="7" t="inlineStr">
        <is>
          <t>Salaire</t>
        </is>
      </c>
      <c r="D4" s="15" t="inlineStr">
        <is>
          <t>Salaire mensuel</t>
        </is>
      </c>
      <c r="E4" s="16" t="n">
        <v>3500</v>
      </c>
      <c r="F4" s="8" t="n">
        <v>3500</v>
      </c>
    </row>
    <row r="5">
      <c r="A5" s="17" t="n">
        <v>45294</v>
      </c>
      <c r="B5" s="4" t="inlineStr">
        <is>
          <t>Recette</t>
        </is>
      </c>
      <c r="C5" s="4" t="inlineStr">
        <is>
          <t>Primes</t>
        </is>
      </c>
      <c r="D5" s="18" t="inlineStr">
        <is>
          <t>Prime trimestrielle</t>
        </is>
      </c>
      <c r="E5" s="19" t="n">
        <v>800</v>
      </c>
      <c r="F5" s="5" t="n">
        <v>4300</v>
      </c>
    </row>
    <row r="6">
      <c r="A6" s="14" t="n">
        <v>45296</v>
      </c>
      <c r="B6" s="7" t="inlineStr">
        <is>
          <t>Dépense</t>
        </is>
      </c>
      <c r="C6" s="7" t="inlineStr">
        <is>
          <t>Logement</t>
        </is>
      </c>
      <c r="D6" s="15" t="inlineStr">
        <is>
          <t>Loyer janvier</t>
        </is>
      </c>
      <c r="E6" s="20" t="n">
        <v>950</v>
      </c>
      <c r="F6" s="8" t="n">
        <v>3350</v>
      </c>
    </row>
    <row r="7">
      <c r="A7" s="17" t="n">
        <v>45298</v>
      </c>
      <c r="B7" s="4" t="inlineStr">
        <is>
          <t>Dépense</t>
        </is>
      </c>
      <c r="C7" s="4" t="inlineStr">
        <is>
          <t>Alimentation</t>
        </is>
      </c>
      <c r="D7" s="18" t="inlineStr">
        <is>
          <t>Courses Carrefour</t>
        </is>
      </c>
      <c r="E7" s="21" t="n">
        <v>120</v>
      </c>
      <c r="F7" s="5" t="n">
        <v>3230</v>
      </c>
    </row>
    <row r="8">
      <c r="A8" s="14" t="n">
        <v>45300</v>
      </c>
      <c r="B8" s="7" t="inlineStr">
        <is>
          <t>Dépense</t>
        </is>
      </c>
      <c r="C8" s="7" t="inlineStr">
        <is>
          <t>Transport</t>
        </is>
      </c>
      <c r="D8" s="15" t="inlineStr">
        <is>
          <t>Essence</t>
        </is>
      </c>
      <c r="E8" s="20" t="n">
        <v>80</v>
      </c>
      <c r="F8" s="8" t="n">
        <v>3150</v>
      </c>
    </row>
    <row r="9">
      <c r="A9" s="17" t="n">
        <v>45302</v>
      </c>
      <c r="B9" s="4" t="inlineStr">
        <is>
          <t>Dépense</t>
        </is>
      </c>
      <c r="C9" s="4" t="inlineStr">
        <is>
          <t>Santé</t>
        </is>
      </c>
      <c r="D9" s="18" t="inlineStr">
        <is>
          <t>Pharmacie</t>
        </is>
      </c>
      <c r="E9" s="21" t="n">
        <v>45</v>
      </c>
      <c r="F9" s="5" t="n">
        <v>3105</v>
      </c>
    </row>
    <row r="10">
      <c r="A10" s="14" t="n">
        <v>45304</v>
      </c>
      <c r="B10" s="7" t="inlineStr">
        <is>
          <t>Recette</t>
        </is>
      </c>
      <c r="C10" s="7" t="inlineStr">
        <is>
          <t>Freelance</t>
        </is>
      </c>
      <c r="D10" s="15" t="inlineStr">
        <is>
          <t>Mission client A</t>
        </is>
      </c>
      <c r="E10" s="16" t="n">
        <v>600</v>
      </c>
      <c r="F10" s="8" t="n">
        <v>3705</v>
      </c>
    </row>
    <row r="11">
      <c r="A11" s="17" t="n">
        <v>45306</v>
      </c>
      <c r="B11" s="4" t="inlineStr">
        <is>
          <t>Dépense</t>
        </is>
      </c>
      <c r="C11" s="4" t="inlineStr">
        <is>
          <t>Loisirs</t>
        </is>
      </c>
      <c r="D11" s="18" t="inlineStr">
        <is>
          <t>Restaurant</t>
        </is>
      </c>
      <c r="E11" s="21" t="n">
        <v>65</v>
      </c>
      <c r="F11" s="5" t="n">
        <v>3640</v>
      </c>
    </row>
    <row r="12">
      <c r="A12" s="14" t="n">
        <v>45308</v>
      </c>
      <c r="B12" s="7" t="inlineStr">
        <is>
          <t>Dépense</t>
        </is>
      </c>
      <c r="C12" s="7" t="inlineStr">
        <is>
          <t>Alimentation</t>
        </is>
      </c>
      <c r="D12" s="15" t="inlineStr">
        <is>
          <t>Courses Lidl</t>
        </is>
      </c>
      <c r="E12" s="20" t="n">
        <v>95</v>
      </c>
      <c r="F12" s="8" t="n">
        <v>3545</v>
      </c>
    </row>
    <row r="13">
      <c r="A13" s="17" t="n">
        <v>45310</v>
      </c>
      <c r="B13" s="4" t="inlineStr">
        <is>
          <t>Dépense</t>
        </is>
      </c>
      <c r="C13" s="4" t="inlineStr">
        <is>
          <t>Vêtements</t>
        </is>
      </c>
      <c r="D13" s="18" t="inlineStr">
        <is>
          <t>Achat vêtements</t>
        </is>
      </c>
      <c r="E13" s="21" t="n">
        <v>150</v>
      </c>
      <c r="F13" s="5" t="n">
        <v>3395</v>
      </c>
    </row>
    <row r="14">
      <c r="A14" s="14" t="n">
        <v>45312</v>
      </c>
      <c r="B14" s="7" t="inlineStr">
        <is>
          <t>Dépense</t>
        </is>
      </c>
      <c r="C14" s="7" t="inlineStr">
        <is>
          <t>Assurances</t>
        </is>
      </c>
      <c r="D14" s="15" t="inlineStr">
        <is>
          <t>Assurance auto</t>
        </is>
      </c>
      <c r="E14" s="20" t="n">
        <v>75</v>
      </c>
      <c r="F14" s="8" t="n">
        <v>3320</v>
      </c>
    </row>
    <row r="15">
      <c r="A15" s="17" t="n">
        <v>45314</v>
      </c>
      <c r="B15" s="4" t="inlineStr">
        <is>
          <t>Dépense</t>
        </is>
      </c>
      <c r="C15" s="4" t="inlineStr">
        <is>
          <t>Éducation</t>
        </is>
      </c>
      <c r="D15" s="18" t="inlineStr">
        <is>
          <t>Formation en ligne</t>
        </is>
      </c>
      <c r="E15" s="21" t="n">
        <v>120</v>
      </c>
      <c r="F15" s="5" t="n">
        <v>3200</v>
      </c>
    </row>
    <row r="16">
      <c r="A16" s="14" t="n">
        <v>45316</v>
      </c>
      <c r="B16" s="7" t="inlineStr">
        <is>
          <t>Recette</t>
        </is>
      </c>
      <c r="C16" s="7" t="inlineStr">
        <is>
          <t>Investissements</t>
        </is>
      </c>
      <c r="D16" s="15" t="inlineStr">
        <is>
          <t>Dividendes</t>
        </is>
      </c>
      <c r="E16" s="16" t="n">
        <v>200</v>
      </c>
      <c r="F16" s="8" t="n">
        <v>3400</v>
      </c>
    </row>
    <row r="17">
      <c r="A17" s="17" t="n">
        <v>45318</v>
      </c>
      <c r="B17" s="4" t="inlineStr">
        <is>
          <t>Dépense</t>
        </is>
      </c>
      <c r="C17" s="4" t="inlineStr">
        <is>
          <t>Loisirs</t>
        </is>
      </c>
      <c r="D17" s="18" t="inlineStr">
        <is>
          <t>Cinéma</t>
        </is>
      </c>
      <c r="E17" s="21" t="n">
        <v>25</v>
      </c>
      <c r="F17" s="5" t="n">
        <v>3375</v>
      </c>
    </row>
    <row r="18">
      <c r="A18" s="14" t="n">
        <v>45320</v>
      </c>
      <c r="B18" s="7" t="inlineStr">
        <is>
          <t>Dépense</t>
        </is>
      </c>
      <c r="C18" s="7" t="inlineStr">
        <is>
          <t>Transport</t>
        </is>
      </c>
      <c r="D18" s="15" t="inlineStr">
        <is>
          <t>Abonnement transport</t>
        </is>
      </c>
      <c r="E18" s="20" t="n">
        <v>70</v>
      </c>
      <c r="F18" s="8" t="n">
        <v>3305</v>
      </c>
    </row>
  </sheetData>
  <mergeCells count="1">
    <mergeCell ref="A1:F1"/>
  </mergeCells>
  <dataValidations count="1">
    <dataValidation sqref="B4 B5 B6 B7 B8 B9 B10 B11 B12 B13 B14 B15 B16 B17 B18" showErrorMessage="1" showInputMessage="1" allowBlank="0" type="list">
      <formula1>"Recette,Dépense"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cols>
    <col width="25" customWidth="1" min="1" max="1"/>
    <col width="25" customWidth="1" min="4" max="4"/>
  </cols>
  <sheetData>
    <row r="1">
      <c r="A1" s="22" t="inlineStr">
        <is>
          <t>CATÉGORIES DE RECETTES</t>
        </is>
      </c>
      <c r="D1" s="22" t="inlineStr">
        <is>
          <t>CATÉGORIES DE DÉPENSES</t>
        </is>
      </c>
    </row>
    <row r="3">
      <c r="A3" s="23" t="inlineStr">
        <is>
          <t>Salaire</t>
        </is>
      </c>
      <c r="D3" s="23" t="inlineStr">
        <is>
          <t>Logement</t>
        </is>
      </c>
    </row>
    <row r="4">
      <c r="A4" s="23" t="inlineStr">
        <is>
          <t>Primes</t>
        </is>
      </c>
      <c r="D4" s="23" t="inlineStr">
        <is>
          <t>Alimentation</t>
        </is>
      </c>
    </row>
    <row r="5">
      <c r="A5" s="23" t="inlineStr">
        <is>
          <t>Investissements</t>
        </is>
      </c>
      <c r="D5" s="23" t="inlineStr">
        <is>
          <t>Transport</t>
        </is>
      </c>
    </row>
    <row r="6">
      <c r="A6" s="23" t="inlineStr">
        <is>
          <t>Revenus Locatifs</t>
        </is>
      </c>
      <c r="D6" s="23" t="inlineStr">
        <is>
          <t>Santé</t>
        </is>
      </c>
    </row>
    <row r="7">
      <c r="A7" s="23" t="inlineStr">
        <is>
          <t>Freelance</t>
        </is>
      </c>
      <c r="D7" s="23" t="inlineStr">
        <is>
          <t>Loisirs</t>
        </is>
      </c>
    </row>
    <row r="8">
      <c r="A8" s="23" t="inlineStr">
        <is>
          <t>Autres Revenus</t>
        </is>
      </c>
      <c r="D8" s="23" t="inlineStr">
        <is>
          <t>Éducation</t>
        </is>
      </c>
    </row>
    <row r="9">
      <c r="D9" s="23" t="inlineStr">
        <is>
          <t>Vêtements</t>
        </is>
      </c>
    </row>
    <row r="10">
      <c r="D10" s="23" t="inlineStr">
        <is>
          <t>Assurances</t>
        </is>
      </c>
    </row>
    <row r="11">
      <c r="D11" s="23" t="inlineStr">
        <is>
          <t>Épargne</t>
        </is>
      </c>
    </row>
    <row r="12">
      <c r="D12" s="23" t="inlineStr">
        <is>
          <t>Autres</t>
        </is>
      </c>
    </row>
  </sheetData>
  <mergeCells count="2">
    <mergeCell ref="A1:B1"/>
    <mergeCell ref="D1:E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O9"/>
  <sheetViews>
    <sheetView workbookViewId="0">
      <selection activeCell="A1" sqref="A1"/>
    </sheetView>
  </sheetViews>
  <sheetFormatPr baseColWidth="8" defaultRowHeight="15"/>
  <sheetData>
    <row r="1" ht="30" customHeight="1">
      <c r="A1" s="1" t="inlineStr">
        <is>
          <t>ANALYSES GRAPHIQUES</t>
        </is>
      </c>
    </row>
    <row r="3">
      <c r="N3" s="24" t="inlineStr">
        <is>
          <t>Catégorie</t>
        </is>
      </c>
      <c r="O3" s="24" t="inlineStr">
        <is>
          <t>Montant</t>
        </is>
      </c>
    </row>
    <row r="4">
      <c r="N4" t="inlineStr">
        <is>
          <t>Logement</t>
        </is>
      </c>
      <c r="O4" s="25" t="n">
        <v>950</v>
      </c>
    </row>
    <row r="5">
      <c r="N5" t="inlineStr">
        <is>
          <t>Alimentation</t>
        </is>
      </c>
      <c r="O5" s="25" t="n">
        <v>450</v>
      </c>
    </row>
    <row r="6">
      <c r="N6" t="inlineStr">
        <is>
          <t>Transport</t>
        </is>
      </c>
      <c r="O6" s="25" t="n">
        <v>380</v>
      </c>
    </row>
    <row r="7">
      <c r="N7" t="inlineStr">
        <is>
          <t>Santé</t>
        </is>
      </c>
      <c r="O7" s="25" t="n">
        <v>200</v>
      </c>
    </row>
    <row r="8">
      <c r="N8" t="inlineStr">
        <is>
          <t>Loisirs</t>
        </is>
      </c>
      <c r="O8" s="25" t="n">
        <v>280</v>
      </c>
    </row>
    <row r="9">
      <c r="N9" t="inlineStr">
        <is>
          <t>Autres</t>
        </is>
      </c>
      <c r="O9" s="25" t="n">
        <v>540</v>
      </c>
    </row>
  </sheetData>
  <mergeCells count="1">
    <mergeCell ref="A1:L1"/>
  </mergeCells>
  <pageMargins left="0.75" right="0.75" top="1" bottom="1" header="0.5" footer="0.5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34"/>
  <sheetViews>
    <sheetView workbookViewId="0">
      <selection activeCell="A1" sqref="A1"/>
    </sheetView>
  </sheetViews>
  <sheetFormatPr baseColWidth="8" defaultRowHeight="15"/>
  <cols>
    <col width="20" customWidth="1" min="1" max="1"/>
    <col width="60" customWidth="1" min="2" max="2"/>
    <col width="15" customWidth="1" min="3" max="3"/>
    <col width="15" customWidth="1" min="4" max="4"/>
  </cols>
  <sheetData>
    <row r="1" ht="30" customHeight="1">
      <c r="A1" s="1" t="inlineStr">
        <is>
          <t>GUIDE D'UTILISATION DU TABLEAU</t>
        </is>
      </c>
    </row>
    <row r="3">
      <c r="A3" s="26" t="inlineStr">
        <is>
          <t>1. TABLEAU PRINCIPAL</t>
        </is>
      </c>
    </row>
    <row r="4">
      <c r="A4" s="27" t="inlineStr">
        <is>
          <t>• Vue d'ensemble des recettes et dépenses mensuelles</t>
        </is>
      </c>
    </row>
    <row r="5">
      <c r="A5" s="27" t="inlineStr">
        <is>
          <t>• Les formules calculent automatiquement les soldes et variations</t>
        </is>
      </c>
    </row>
    <row r="6">
      <c r="A6" s="27" t="inlineStr">
        <is>
          <t>• Le statut indique si le mois est en excédent ou déficit</t>
        </is>
      </c>
    </row>
    <row r="7">
      <c r="A7" s="27" t="inlineStr">
        <is>
          <t>• Les couleurs aident à identifier rapidement les performances</t>
        </is>
      </c>
    </row>
    <row r="8">
      <c r="A8" s="27" t="inlineStr"/>
    </row>
    <row r="9">
      <c r="A9" s="26" t="inlineStr">
        <is>
          <t>2. DÉTAILS MENSUELS</t>
        </is>
      </c>
    </row>
    <row r="10">
      <c r="A10" s="27" t="inlineStr">
        <is>
          <t>• Enregistrez toutes vos transactions quotidiennes</t>
        </is>
      </c>
    </row>
    <row r="11">
      <c r="A11" s="27" t="inlineStr">
        <is>
          <t>• Utilisez les listes déroulantes pour Type et Catégorie</t>
        </is>
      </c>
    </row>
    <row r="12">
      <c r="A12" s="27" t="inlineStr">
        <is>
          <t>• Le solde se calcule automatiquement</t>
        </is>
      </c>
    </row>
    <row r="13">
      <c r="A13" s="27" t="inlineStr">
        <is>
          <t>• Ajoutez de nouvelles lignes selon vos besoins</t>
        </is>
      </c>
    </row>
    <row r="14">
      <c r="A14" s="27" t="inlineStr"/>
    </row>
    <row r="15">
      <c r="A15" s="26" t="inlineStr">
        <is>
          <t>3. CATÉGORIES</t>
        </is>
      </c>
    </row>
    <row r="16">
      <c r="A16" s="27" t="inlineStr">
        <is>
          <t>• Liste complète des catégories de recettes et dépenses</t>
        </is>
      </c>
    </row>
    <row r="17">
      <c r="A17" s="27" t="inlineStr">
        <is>
          <t>• Vous pouvez ajouter de nouvelles catégories si nécessaire</t>
        </is>
      </c>
    </row>
    <row r="18">
      <c r="A18" s="27" t="inlineStr"/>
    </row>
    <row r="19">
      <c r="A19" s="26" t="inlineStr">
        <is>
          <t>4. GRAPHIQUES</t>
        </is>
      </c>
    </row>
    <row r="20">
      <c r="A20" s="27" t="inlineStr">
        <is>
          <t>• Visualisation automatique de vos données financières</t>
        </is>
      </c>
    </row>
    <row r="21">
      <c r="A21" s="27" t="inlineStr">
        <is>
          <t>• Comparaisons mensuelles et analyses de tendances</t>
        </is>
      </c>
    </row>
    <row r="22">
      <c r="A22" s="27" t="inlineStr">
        <is>
          <t>• Répartition des dépenses par catégorie</t>
        </is>
      </c>
    </row>
    <row r="23">
      <c r="A23" s="27" t="inlineStr"/>
    </row>
    <row r="24">
      <c r="A24" s="26" t="inlineStr">
        <is>
          <t>5. CONSEILS D'UTILISATION</t>
        </is>
      </c>
    </row>
    <row r="25">
      <c r="A25" s="27" t="inlineStr">
        <is>
          <t>• Mettez à jour régulièrement vos transactions</t>
        </is>
      </c>
    </row>
    <row r="26">
      <c r="A26" s="27" t="inlineStr">
        <is>
          <t>• Vérifiez les totaux mensuels pour détecter les erreurs</t>
        </is>
      </c>
    </row>
    <row r="27">
      <c r="A27" s="27" t="inlineStr">
        <is>
          <t>• Utilisez les graphiques pour identifier les tendances</t>
        </is>
      </c>
    </row>
    <row r="28">
      <c r="A28" s="27" t="inlineStr">
        <is>
          <t>• Fixez-vous des objectifs d'épargne réalistes</t>
        </is>
      </c>
    </row>
    <row r="29">
      <c r="A29" s="27" t="inlineStr">
        <is>
          <t>• Analysez vos dépenses pour optimiser votre budget</t>
        </is>
      </c>
    </row>
    <row r="30">
      <c r="A30" s="27" t="inlineStr"/>
    </row>
    <row r="31">
      <c r="A31" s="26" t="inlineStr">
        <is>
          <t>6. FORMULES PRINCIPALES</t>
        </is>
      </c>
    </row>
    <row r="32">
      <c r="A32" s="28" t="inlineStr">
        <is>
          <t>Solde</t>
        </is>
      </c>
      <c r="B32" s="29">
        <f> Recettes - Dépenses</f>
        <v/>
      </c>
    </row>
    <row r="33">
      <c r="A33" s="28" t="inlineStr">
        <is>
          <t>Variation</t>
        </is>
      </c>
      <c r="B33" s="29">
        <f> (Recettes mois actuel - Recettes mois précédent) / Recettes mois précédent × 100</f>
        <v/>
      </c>
    </row>
    <row r="34">
      <c r="A34" s="28" t="inlineStr">
        <is>
          <t>Taux d'Épargne</t>
        </is>
      </c>
      <c r="B34" s="29">
        <f> Épargne / Recettes × 100</f>
        <v/>
      </c>
    </row>
  </sheetData>
  <mergeCells count="33">
    <mergeCell ref="A1:D1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B32:D32"/>
    <mergeCell ref="B33:D33"/>
    <mergeCell ref="B34:D3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2026-01-11T12:59:29Z</dcterms:created>
  <dcterms:modified xmlns:dcterms="http://purl.org/dc/terms/" xmlns:xsi="http://www.w3.org/2001/XMLSchema-instance" xsi:type="dcterms:W3CDTF">2026-01-11T12:59:29Z</dcterms:modified>
</cp:coreProperties>
</file>