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Historique Pleins" sheetId="2" state="visible" r:id="rId2"/>
    <sheet xmlns:r="http://schemas.openxmlformats.org/officeDocument/2006/relationships" name="Véhicules" sheetId="3" state="visible" r:id="rId3"/>
    <sheet xmlns:r="http://schemas.openxmlformats.org/officeDocument/2006/relationships" name="Conducteurs" sheetId="4" state="visible" r:id="rId4"/>
    <sheet xmlns:r="http://schemas.openxmlformats.org/officeDocument/2006/relationships" name="Statistiques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0.00 €"/>
    <numFmt numFmtId="167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b val="1"/>
      <color rgb="001E3A8A"/>
      <sz val="18"/>
    </font>
    <font>
      <name val="Calibri"/>
      <b val="1"/>
      <color rgb="001E3A8A"/>
      <sz val="14"/>
    </font>
    <font>
      <name val="Calibri"/>
      <b val="1"/>
      <sz val="11"/>
    </font>
    <font>
      <name val="Calibri"/>
      <b val="1"/>
      <color rgb="00FFFFFF"/>
      <sz val="14"/>
    </font>
    <font>
      <name val="Calibri"/>
      <sz val="10"/>
    </font>
    <font>
      <name val="Calibri"/>
      <b val="1"/>
      <color rgb="001E3A8A"/>
      <sz val="13"/>
    </font>
    <font>
      <name val="Calibri"/>
      <b val="1"/>
      <color rgb="003B82F6"/>
      <sz val="11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7" fillId="4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167" fontId="7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2" fontId="7" fillId="5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2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center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7" borderId="1" pivotButton="0" quotePrefix="0" xfId="0"/>
    <xf numFmtId="0" fontId="0" fillId="8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8" borderId="1" pivotButton="0" quotePrefix="0" xfId="0"/>
    <xf numFmtId="0" fontId="0" fillId="9" borderId="1" applyAlignment="1" pivotButton="0" quotePrefix="0" xfId="0">
      <alignment horizontal="center" vertical="center" wrapText="1"/>
    </xf>
    <xf numFmtId="0" fontId="0" fillId="9" borderId="1" applyAlignment="1" pivotButton="0" quotePrefix="0" xfId="0">
      <alignment horizontal="left" vertical="center" wrapText="1"/>
    </xf>
    <xf numFmtId="0" fontId="0" fillId="9" borderId="1" pivotButton="0" quotePrefix="0" xfId="0"/>
    <xf numFmtId="0" fontId="1" fillId="0" borderId="0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Consommation Moyenne par Véhicule (L/100km)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'Statistiques'!$A$6:$A$13</f>
            </numRef>
          </cat>
          <val>
            <numRef>
              <f>'Statistiques'!$E$6:$E$13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Véhicules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Litres / 100km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Coût Total par Véhicule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'Statistiques'!$A$6:$A$13</f>
            </numRef>
          </cat>
          <val>
            <numRef>
              <f>'Statistiques'!$C$6:$C$13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Véhicules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Coût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5" customWidth="1" min="3" max="3"/>
    <col width="12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0" customHeight="1">
      <c r="A1" s="1" t="inlineStr">
        <is>
          <t>TABLEAU DE BORD - GESTION CARBURANT</t>
        </is>
      </c>
    </row>
    <row r="3">
      <c r="A3" s="2" t="inlineStr">
        <is>
          <t>📊 INDICATEURS CLÉS</t>
        </is>
      </c>
    </row>
    <row r="5">
      <c r="A5" s="3" t="inlineStr">
        <is>
          <t>Nombre de Véhicules</t>
        </is>
      </c>
      <c r="B5" s="4" t="n"/>
      <c r="C5" s="5" t="n"/>
      <c r="D5" s="6">
        <f>COUNTA(Véhicules!A4:A100)</f>
        <v/>
      </c>
      <c r="E5" s="7" t="inlineStr">
        <is>
          <t>Véhicules</t>
        </is>
      </c>
    </row>
    <row r="6">
      <c r="A6" s="3" t="inlineStr">
        <is>
          <t>Pleins ce Mois</t>
        </is>
      </c>
      <c r="B6" s="4" t="n"/>
      <c r="C6" s="5" t="n"/>
      <c r="D6" s="8">
        <f>COUNTIFS('Historique Pleins'!A:A,"&gt;="&amp;DATE(2024,4,1),'Historique Pleins'!A:A,"&lt;"&amp;DATE(2024,5,1))</f>
        <v/>
      </c>
      <c r="E6" s="9" t="inlineStr">
        <is>
          <t>Transactions</t>
        </is>
      </c>
    </row>
    <row r="7">
      <c r="A7" s="3" t="inlineStr">
        <is>
          <t>Coût Total Mois</t>
        </is>
      </c>
      <c r="B7" s="4" t="n"/>
      <c r="C7" s="5" t="n"/>
      <c r="D7" s="10">
        <f>SUMIFS('Historique Pleins'!G:G,'Historique Pleins'!A:A,"&gt;="&amp;DATE(2024,4,1),'Historique Pleins'!A:A,"&lt;"&amp;DATE(2024,5,1))</f>
        <v/>
      </c>
      <c r="E7" s="11" t="inlineStr">
        <is>
          <t>€</t>
        </is>
      </c>
    </row>
    <row r="8">
      <c r="A8" s="3" t="inlineStr">
        <is>
          <t>Consommation Moyenne</t>
        </is>
      </c>
      <c r="B8" s="4" t="n"/>
      <c r="C8" s="5" t="n"/>
      <c r="D8" s="12">
        <f>AVERAGE(Statistiques!E6:E13)</f>
        <v/>
      </c>
      <c r="E8" s="9" t="inlineStr">
        <is>
          <t>L/100km</t>
        </is>
      </c>
    </row>
    <row r="10">
      <c r="A10" s="2" t="inlineStr">
        <is>
          <t>🚗 TOP 5 - DERNIERS PLEINS</t>
        </is>
      </c>
    </row>
    <row r="11">
      <c r="A11" s="13" t="inlineStr">
        <is>
          <t>Date</t>
        </is>
      </c>
      <c r="B11" s="13" t="inlineStr">
        <is>
          <t>Véhicule</t>
        </is>
      </c>
      <c r="C11" s="13" t="inlineStr">
        <is>
          <t>Conducteur</t>
        </is>
      </c>
      <c r="D11" s="13" t="inlineStr">
        <is>
          <t>Litres</t>
        </is>
      </c>
      <c r="E11" s="13" t="inlineStr">
        <is>
          <t>Montant (€)</t>
        </is>
      </c>
      <c r="F11" s="13" t="inlineStr">
        <is>
          <t>Conso (L/100km)</t>
        </is>
      </c>
    </row>
    <row r="12">
      <c r="A12" s="14">
        <f>'Historique Pleins'!A83</f>
        <v/>
      </c>
      <c r="B12" s="15">
        <f>'Historique Pleins'!B83</f>
        <v/>
      </c>
      <c r="C12" s="15">
        <f>'Historique Pleins'!C83</f>
        <v/>
      </c>
      <c r="D12" s="16">
        <f>'Historique Pleins'!E83</f>
        <v/>
      </c>
      <c r="E12" s="17">
        <f>'Historique Pleins'!G83</f>
        <v/>
      </c>
      <c r="F12" s="16">
        <f>'Historique Pleins'!K83</f>
        <v/>
      </c>
    </row>
    <row r="13">
      <c r="A13" s="14">
        <f>'Historique Pleins'!A82</f>
        <v/>
      </c>
      <c r="B13" s="15">
        <f>'Historique Pleins'!B82</f>
        <v/>
      </c>
      <c r="C13" s="15">
        <f>'Historique Pleins'!C82</f>
        <v/>
      </c>
      <c r="D13" s="16">
        <f>'Historique Pleins'!E82</f>
        <v/>
      </c>
      <c r="E13" s="17">
        <f>'Historique Pleins'!G82</f>
        <v/>
      </c>
      <c r="F13" s="16">
        <f>'Historique Pleins'!K82</f>
        <v/>
      </c>
    </row>
    <row r="14">
      <c r="A14" s="14">
        <f>'Historique Pleins'!A81</f>
        <v/>
      </c>
      <c r="B14" s="15">
        <f>'Historique Pleins'!B81</f>
        <v/>
      </c>
      <c r="C14" s="15">
        <f>'Historique Pleins'!C81</f>
        <v/>
      </c>
      <c r="D14" s="16">
        <f>'Historique Pleins'!E81</f>
        <v/>
      </c>
      <c r="E14" s="17">
        <f>'Historique Pleins'!G81</f>
        <v/>
      </c>
      <c r="F14" s="16">
        <f>'Historique Pleins'!K81</f>
        <v/>
      </c>
    </row>
    <row r="15">
      <c r="A15" s="14">
        <f>'Historique Pleins'!A80</f>
        <v/>
      </c>
      <c r="B15" s="15">
        <f>'Historique Pleins'!B80</f>
        <v/>
      </c>
      <c r="C15" s="15">
        <f>'Historique Pleins'!C80</f>
        <v/>
      </c>
      <c r="D15" s="16">
        <f>'Historique Pleins'!E80</f>
        <v/>
      </c>
      <c r="E15" s="17">
        <f>'Historique Pleins'!G80</f>
        <v/>
      </c>
      <c r="F15" s="16">
        <f>'Historique Pleins'!K80</f>
        <v/>
      </c>
    </row>
    <row r="16">
      <c r="A16" s="14">
        <f>'Historique Pleins'!A79</f>
        <v/>
      </c>
      <c r="B16" s="15">
        <f>'Historique Pleins'!B79</f>
        <v/>
      </c>
      <c r="C16" s="15">
        <f>'Historique Pleins'!C79</f>
        <v/>
      </c>
      <c r="D16" s="16">
        <f>'Historique Pleins'!E79</f>
        <v/>
      </c>
      <c r="E16" s="17">
        <f>'Historique Pleins'!G79</f>
        <v/>
      </c>
      <c r="F16" s="16">
        <f>'Historique Pleins'!K79</f>
        <v/>
      </c>
    </row>
    <row r="18">
      <c r="A18" s="2" t="inlineStr">
        <is>
          <t>⚠️ ALERTES ET NOTIFICATIONS</t>
        </is>
      </c>
    </row>
    <row r="19">
      <c r="A19" s="18" t="inlineStr">
        <is>
          <t>🔴</t>
        </is>
      </c>
      <c r="B19" s="19" t="inlineStr">
        <is>
          <t>VH006 - En maintenance depuis 15 jours</t>
        </is>
      </c>
      <c r="C19" s="20" t="n"/>
      <c r="D19" s="20" t="n"/>
      <c r="E19" s="20" t="n"/>
      <c r="F19" s="20" t="n"/>
      <c r="G19" s="20" t="n"/>
      <c r="H19" s="20" t="n"/>
    </row>
    <row r="20">
      <c r="A20" s="21" t="inlineStr">
        <is>
          <t>🟡</t>
        </is>
      </c>
      <c r="B20" s="22" t="inlineStr">
        <is>
          <t>VH003 - Kilométrage élevé (120 000 km) - Révision recommandée</t>
        </is>
      </c>
      <c r="C20" s="23" t="n"/>
      <c r="D20" s="23" t="n"/>
      <c r="E20" s="23" t="n"/>
      <c r="F20" s="23" t="n"/>
      <c r="G20" s="23" t="n"/>
      <c r="H20" s="23" t="n"/>
    </row>
    <row r="21">
      <c r="A21" s="21" t="inlineStr">
        <is>
          <t>🟡</t>
        </is>
      </c>
      <c r="B21" s="22" t="inlineStr">
        <is>
          <t>Augmentation du prix du carburant de 5% ce mois</t>
        </is>
      </c>
      <c r="C21" s="23" t="n"/>
      <c r="D21" s="23" t="n"/>
      <c r="E21" s="23" t="n"/>
      <c r="F21" s="23" t="n"/>
      <c r="G21" s="23" t="n"/>
      <c r="H21" s="23" t="n"/>
    </row>
    <row r="22">
      <c r="A22" s="24" t="inlineStr">
        <is>
          <t>🟢</t>
        </is>
      </c>
      <c r="B22" s="25" t="inlineStr">
        <is>
          <t>Budget carburant respecté à 85%</t>
        </is>
      </c>
      <c r="C22" s="26" t="n"/>
      <c r="D22" s="26" t="n"/>
      <c r="E22" s="26" t="n"/>
      <c r="F22" s="26" t="n"/>
      <c r="G22" s="26" t="n"/>
      <c r="H22" s="26" t="n"/>
    </row>
  </sheetData>
  <mergeCells count="12">
    <mergeCell ref="A1:H1"/>
    <mergeCell ref="A3:H3"/>
    <mergeCell ref="A5:C5"/>
    <mergeCell ref="A6:C6"/>
    <mergeCell ref="A7:C7"/>
    <mergeCell ref="A8:C8"/>
    <mergeCell ref="A10:H10"/>
    <mergeCell ref="A18:H18"/>
    <mergeCell ref="B19:H19"/>
    <mergeCell ref="B20:H20"/>
    <mergeCell ref="B21:H21"/>
    <mergeCell ref="B22:H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8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0" customWidth="1" min="5" max="5"/>
    <col width="13" customWidth="1" min="6" max="6"/>
    <col width="15" customWidth="1" min="7" max="7"/>
    <col width="13" customWidth="1" min="8" max="8"/>
    <col width="15" customWidth="1" min="9" max="9"/>
    <col width="12" customWidth="1" min="10" max="10"/>
    <col width="18" customWidth="1" min="11" max="11"/>
    <col width="13" customWidth="1" min="12" max="12"/>
    <col width="12" customWidth="1" min="13" max="13"/>
    <col width="20" customWidth="1" min="14" max="14"/>
  </cols>
  <sheetData>
    <row r="1">
      <c r="A1" s="27" t="inlineStr">
        <is>
          <t>HISTORIQUE DES PLEINS DE CARBURANT</t>
        </is>
      </c>
    </row>
    <row r="2">
      <c r="A2" t="inlineStr"/>
    </row>
    <row r="3">
      <c r="A3" s="13" t="inlineStr">
        <is>
          <t>Date</t>
        </is>
      </c>
      <c r="B3" s="13" t="inlineStr">
        <is>
          <t>ID Véhicule</t>
        </is>
      </c>
      <c r="C3" s="13" t="inlineStr">
        <is>
          <t>Conducteur</t>
        </is>
      </c>
      <c r="D3" s="13" t="inlineStr">
        <is>
          <t>Kilométrage</t>
        </is>
      </c>
      <c r="E3" s="13" t="inlineStr">
        <is>
          <t>Litres</t>
        </is>
      </c>
      <c r="F3" s="13" t="inlineStr">
        <is>
          <t>Prix/Litre (€)</t>
        </is>
      </c>
      <c r="G3" s="13" t="inlineStr">
        <is>
          <t>Montant Total (€)</t>
        </is>
      </c>
      <c r="H3" s="13" t="inlineStr">
        <is>
          <t>Type Carburant</t>
        </is>
      </c>
      <c r="I3" s="13" t="inlineStr">
        <is>
          <t>Station Service</t>
        </is>
      </c>
      <c r="J3" s="13" t="inlineStr">
        <is>
          <t>Km Parcourus</t>
        </is>
      </c>
      <c r="K3" s="13" t="inlineStr">
        <is>
          <t>Consommation (L/100km)</t>
        </is>
      </c>
      <c r="L3" s="13" t="inlineStr">
        <is>
          <t>Coût/100km (€)</t>
        </is>
      </c>
      <c r="M3" s="13" t="inlineStr">
        <is>
          <t>Plein Complet</t>
        </is>
      </c>
      <c r="N3" s="13" t="inlineStr">
        <is>
          <t>Remarques</t>
        </is>
      </c>
    </row>
    <row r="4">
      <c r="A4" s="14" t="n">
        <v>45292</v>
      </c>
      <c r="B4" s="15" t="inlineStr">
        <is>
          <t>VH006</t>
        </is>
      </c>
      <c r="C4" s="15" t="inlineStr">
        <is>
          <t>CD006</t>
        </is>
      </c>
      <c r="D4" s="28" t="n">
        <v>82032</v>
      </c>
      <c r="E4" s="16" t="n">
        <v>67.64733368634398</v>
      </c>
      <c r="F4" s="17" t="n">
        <v>1.745445842314123</v>
      </c>
      <c r="G4" s="17" t="n">
        <v>118.0747573264652</v>
      </c>
      <c r="H4" s="15" t="inlineStr">
        <is>
          <t>Diesel</t>
        </is>
      </c>
      <c r="I4" s="15" t="inlineStr">
        <is>
          <t>Esso</t>
        </is>
      </c>
      <c r="J4" s="28" t="n">
        <v>532</v>
      </c>
      <c r="K4" s="16">
        <f>IF(J4&gt;0, E4/J4*100, "")</f>
        <v/>
      </c>
      <c r="L4" s="16">
        <f>IF(J4&gt;0, G4/J4*100, "")</f>
        <v/>
      </c>
      <c r="M4" s="15" t="inlineStr">
        <is>
          <t>Oui</t>
        </is>
      </c>
      <c r="N4" s="15" t="inlineStr"/>
    </row>
    <row r="5">
      <c r="A5" s="14" t="n">
        <v>45292</v>
      </c>
      <c r="B5" s="15" t="inlineStr">
        <is>
          <t>VH003</t>
        </is>
      </c>
      <c r="C5" s="15" t="inlineStr">
        <is>
          <t>CD003</t>
        </is>
      </c>
      <c r="D5" s="28" t="n">
        <v>120186</v>
      </c>
      <c r="E5" s="16" t="n">
        <v>69.90830610821571</v>
      </c>
      <c r="F5" s="17" t="n">
        <v>1.69396454704897</v>
      </c>
      <c r="G5" s="17" t="n">
        <v>118.4221920915644</v>
      </c>
      <c r="H5" s="15" t="inlineStr">
        <is>
          <t>Diesel</t>
        </is>
      </c>
      <c r="I5" s="15" t="inlineStr">
        <is>
          <t>Shell</t>
        </is>
      </c>
      <c r="J5" s="28" t="n">
        <v>312</v>
      </c>
      <c r="K5" s="16">
        <f>IF(J5&gt;0, E5/J5*100, "")</f>
        <v/>
      </c>
      <c r="L5" s="16">
        <f>IF(J5&gt;0, G5/J5*100, "")</f>
        <v/>
      </c>
      <c r="M5" s="15" t="inlineStr">
        <is>
          <t>Non</t>
        </is>
      </c>
      <c r="N5" s="15" t="inlineStr"/>
    </row>
    <row r="6">
      <c r="A6" s="14" t="n">
        <v>45293</v>
      </c>
      <c r="B6" s="15" t="inlineStr">
        <is>
          <t>VH007</t>
        </is>
      </c>
      <c r="C6" s="15" t="inlineStr">
        <is>
          <t>CD007</t>
        </is>
      </c>
      <c r="D6" s="28" t="n">
        <v>150566</v>
      </c>
      <c r="E6" s="16" t="n">
        <v>50.06541415208073</v>
      </c>
      <c r="F6" s="17" t="n">
        <v>1.724401619393576</v>
      </c>
      <c r="G6" s="17" t="n">
        <v>86.33288123945806</v>
      </c>
      <c r="H6" s="15" t="inlineStr">
        <is>
          <t>Diesel</t>
        </is>
      </c>
      <c r="I6" s="15" t="inlineStr">
        <is>
          <t>Total</t>
        </is>
      </c>
      <c r="J6" s="28" t="n">
        <v>536</v>
      </c>
      <c r="K6" s="16">
        <f>IF(J6&gt;0, E6/J6*100, "")</f>
        <v/>
      </c>
      <c r="L6" s="16">
        <f>IF(J6&gt;0, G6/J6*100, "")</f>
        <v/>
      </c>
      <c r="M6" s="15" t="inlineStr">
        <is>
          <t>Oui</t>
        </is>
      </c>
      <c r="N6" s="15" t="inlineStr"/>
    </row>
    <row r="7">
      <c r="A7" s="14" t="n">
        <v>45294</v>
      </c>
      <c r="B7" s="15" t="inlineStr">
        <is>
          <t>VH006</t>
        </is>
      </c>
      <c r="C7" s="15" t="inlineStr">
        <is>
          <t>CD006</t>
        </is>
      </c>
      <c r="D7" s="28" t="n">
        <v>82902</v>
      </c>
      <c r="E7" s="16" t="n">
        <v>44.52163807678821</v>
      </c>
      <c r="F7" s="17" t="n">
        <v>1.792539218331788</v>
      </c>
      <c r="G7" s="17" t="n">
        <v>79.80678231701671</v>
      </c>
      <c r="H7" s="15" t="inlineStr">
        <is>
          <t>Diesel</t>
        </is>
      </c>
      <c r="I7" s="15" t="inlineStr">
        <is>
          <t>Intermarché</t>
        </is>
      </c>
      <c r="J7" s="28" t="n">
        <v>502</v>
      </c>
      <c r="K7" s="16">
        <f>IF(J7&gt;0, E7/J7*100, "")</f>
        <v/>
      </c>
      <c r="L7" s="16">
        <f>IF(J7&gt;0, G7/J7*100, "")</f>
        <v/>
      </c>
      <c r="M7" s="15" t="inlineStr">
        <is>
          <t>Oui</t>
        </is>
      </c>
      <c r="N7" s="15" t="inlineStr"/>
    </row>
    <row r="8">
      <c r="A8" s="14" t="n">
        <v>45295</v>
      </c>
      <c r="B8" s="15" t="inlineStr">
        <is>
          <t>VH002</t>
        </is>
      </c>
      <c r="C8" s="15" t="inlineStr">
        <is>
          <t>CD002</t>
        </is>
      </c>
      <c r="D8" s="28" t="n">
        <v>77612</v>
      </c>
      <c r="E8" s="16" t="n">
        <v>48.38311447961128</v>
      </c>
      <c r="F8" s="17" t="n">
        <v>1.798742624233252</v>
      </c>
      <c r="G8" s="17" t="n">
        <v>87.02877030763386</v>
      </c>
      <c r="H8" s="15" t="inlineStr">
        <is>
          <t>Diesel</t>
        </is>
      </c>
      <c r="I8" s="15" t="inlineStr">
        <is>
          <t>BP</t>
        </is>
      </c>
      <c r="J8" s="28" t="n">
        <v>412</v>
      </c>
      <c r="K8" s="16">
        <f>IF(J8&gt;0, E8/J8*100, "")</f>
        <v/>
      </c>
      <c r="L8" s="16">
        <f>IF(J8&gt;0, G8/J8*100, "")</f>
        <v/>
      </c>
      <c r="M8" s="15" t="inlineStr">
        <is>
          <t>Oui</t>
        </is>
      </c>
      <c r="N8" s="15" t="inlineStr"/>
    </row>
    <row r="9">
      <c r="A9" s="14" t="n">
        <v>45296</v>
      </c>
      <c r="B9" s="15" t="inlineStr">
        <is>
          <t>VH002</t>
        </is>
      </c>
      <c r="C9" s="15" t="inlineStr">
        <is>
          <t>CD002</t>
        </is>
      </c>
      <c r="D9" s="28" t="n">
        <v>81507</v>
      </c>
      <c r="E9" s="16" t="n">
        <v>69.66904953743922</v>
      </c>
      <c r="F9" s="17" t="n">
        <v>1.747483669725193</v>
      </c>
      <c r="G9" s="17" t="n">
        <v>121.7455263519505</v>
      </c>
      <c r="H9" s="15" t="inlineStr">
        <is>
          <t>Diesel</t>
        </is>
      </c>
      <c r="I9" s="15" t="inlineStr">
        <is>
          <t>BP</t>
        </is>
      </c>
      <c r="J9" s="28" t="n">
        <v>472</v>
      </c>
      <c r="K9" s="16">
        <f>IF(J9&gt;0, E9/J9*100, "")</f>
        <v/>
      </c>
      <c r="L9" s="16">
        <f>IF(J9&gt;0, G9/J9*100, "")</f>
        <v/>
      </c>
      <c r="M9" s="15" t="inlineStr">
        <is>
          <t>Non</t>
        </is>
      </c>
      <c r="N9" s="15" t="inlineStr"/>
    </row>
    <row r="10">
      <c r="A10" s="14" t="n">
        <v>45298</v>
      </c>
      <c r="B10" s="15" t="inlineStr">
        <is>
          <t>VH004</t>
        </is>
      </c>
      <c r="C10" s="15" t="inlineStr">
        <is>
          <t>CD004</t>
        </is>
      </c>
      <c r="D10" s="28" t="n">
        <v>94993</v>
      </c>
      <c r="E10" s="16" t="n">
        <v>43.27454981107128</v>
      </c>
      <c r="F10" s="17" t="n">
        <v>1.729971659174927</v>
      </c>
      <c r="G10" s="17" t="n">
        <v>74.86374473670703</v>
      </c>
      <c r="H10" s="15" t="inlineStr">
        <is>
          <t>Diesel</t>
        </is>
      </c>
      <c r="I10" s="15" t="inlineStr">
        <is>
          <t>Shell</t>
        </is>
      </c>
      <c r="J10" s="28" t="n">
        <v>476</v>
      </c>
      <c r="K10" s="16">
        <f>IF(J10&gt;0, E10/J10*100, "")</f>
        <v/>
      </c>
      <c r="L10" s="16">
        <f>IF(J10&gt;0, G10/J10*100, "")</f>
        <v/>
      </c>
      <c r="M10" s="15" t="inlineStr">
        <is>
          <t>Oui</t>
        </is>
      </c>
      <c r="N10" s="15" t="inlineStr"/>
    </row>
    <row r="11">
      <c r="A11" s="14" t="n">
        <v>45302</v>
      </c>
      <c r="B11" s="15" t="inlineStr">
        <is>
          <t>VH001</t>
        </is>
      </c>
      <c r="C11" s="15" t="inlineStr">
        <is>
          <t>CD001</t>
        </is>
      </c>
      <c r="D11" s="28" t="n">
        <v>45798</v>
      </c>
      <c r="E11" s="16" t="n">
        <v>33.33918856426192</v>
      </c>
      <c r="F11" s="17" t="n">
        <v>1.775937625016663</v>
      </c>
      <c r="G11" s="17" t="n">
        <v>59.20831935879799</v>
      </c>
      <c r="H11" s="15" t="inlineStr">
        <is>
          <t>Essence</t>
        </is>
      </c>
      <c r="I11" s="15" t="inlineStr">
        <is>
          <t>Carrefour</t>
        </is>
      </c>
      <c r="J11" s="28" t="n">
        <v>250</v>
      </c>
      <c r="K11" s="16">
        <f>IF(J11&gt;0, E11/J11*100, "")</f>
        <v/>
      </c>
      <c r="L11" s="16">
        <f>IF(J11&gt;0, G11/J11*100, "")</f>
        <v/>
      </c>
      <c r="M11" s="15" t="inlineStr">
        <is>
          <t>Oui</t>
        </is>
      </c>
      <c r="N11" s="15" t="inlineStr"/>
    </row>
    <row r="12">
      <c r="A12" s="14" t="n">
        <v>45302</v>
      </c>
      <c r="B12" s="15" t="inlineStr">
        <is>
          <t>VH004</t>
        </is>
      </c>
      <c r="C12" s="15" t="inlineStr">
        <is>
          <t>CD004</t>
        </is>
      </c>
      <c r="D12" s="28" t="n">
        <v>97062</v>
      </c>
      <c r="E12" s="16" t="n">
        <v>36.09708334685149</v>
      </c>
      <c r="F12" s="17" t="n">
        <v>1.764034576679508</v>
      </c>
      <c r="G12" s="17" t="n">
        <v>63.67650314112807</v>
      </c>
      <c r="H12" s="15" t="inlineStr">
        <is>
          <t>Diesel</t>
        </is>
      </c>
      <c r="I12" s="15" t="inlineStr">
        <is>
          <t>Intermarché</t>
        </is>
      </c>
      <c r="J12" s="28" t="n">
        <v>345</v>
      </c>
      <c r="K12" s="16">
        <f>IF(J12&gt;0, E12/J12*100, "")</f>
        <v/>
      </c>
      <c r="L12" s="16">
        <f>IF(J12&gt;0, G12/J12*100, "")</f>
        <v/>
      </c>
      <c r="M12" s="15" t="inlineStr">
        <is>
          <t>Oui</t>
        </is>
      </c>
      <c r="N12" s="15" t="inlineStr"/>
    </row>
    <row r="13">
      <c r="A13" s="14" t="n">
        <v>45304</v>
      </c>
      <c r="B13" s="15" t="inlineStr">
        <is>
          <t>VH006</t>
        </is>
      </c>
      <c r="C13" s="15" t="inlineStr">
        <is>
          <t>CD006</t>
        </is>
      </c>
      <c r="D13" s="28" t="n">
        <v>83335</v>
      </c>
      <c r="E13" s="16" t="n">
        <v>45.74184698628749</v>
      </c>
      <c r="F13" s="17" t="n">
        <v>1.826584487819673</v>
      </c>
      <c r="G13" s="17" t="n">
        <v>83.55134814937378</v>
      </c>
      <c r="H13" s="15" t="inlineStr">
        <is>
          <t>Diesel</t>
        </is>
      </c>
      <c r="I13" s="15" t="inlineStr">
        <is>
          <t>Esso</t>
        </is>
      </c>
      <c r="J13" s="28" t="n">
        <v>433</v>
      </c>
      <c r="K13" s="16">
        <f>IF(J13&gt;0, E13/J13*100, "")</f>
        <v/>
      </c>
      <c r="L13" s="16">
        <f>IF(J13&gt;0, G13/J13*100, "")</f>
        <v/>
      </c>
      <c r="M13" s="15" t="inlineStr">
        <is>
          <t>Oui</t>
        </is>
      </c>
      <c r="N13" s="15" t="inlineStr">
        <is>
          <t>Autoroute</t>
        </is>
      </c>
    </row>
    <row r="14">
      <c r="A14" s="14" t="n">
        <v>45312</v>
      </c>
      <c r="B14" s="15" t="inlineStr">
        <is>
          <t>VH005</t>
        </is>
      </c>
      <c r="C14" s="15" t="inlineStr">
        <is>
          <t>CD005</t>
        </is>
      </c>
      <c r="D14" s="28" t="n">
        <v>67689</v>
      </c>
      <c r="E14" s="16" t="n">
        <v>41.50463645381551</v>
      </c>
      <c r="F14" s="17" t="n">
        <v>1.772365009692441</v>
      </c>
      <c r="G14" s="17" t="n">
        <v>73.56136539074797</v>
      </c>
      <c r="H14" s="15" t="inlineStr">
        <is>
          <t>Diesel</t>
        </is>
      </c>
      <c r="I14" s="15" t="inlineStr">
        <is>
          <t>BP</t>
        </is>
      </c>
      <c r="J14" s="28" t="n">
        <v>389</v>
      </c>
      <c r="K14" s="16">
        <f>IF(J14&gt;0, E14/J14*100, "")</f>
        <v/>
      </c>
      <c r="L14" s="16">
        <f>IF(J14&gt;0, G14/J14*100, "")</f>
        <v/>
      </c>
      <c r="M14" s="15" t="inlineStr">
        <is>
          <t>Non</t>
        </is>
      </c>
      <c r="N14" s="15" t="inlineStr"/>
    </row>
    <row r="15">
      <c r="A15" s="14" t="n">
        <v>45313</v>
      </c>
      <c r="B15" s="15" t="inlineStr">
        <is>
          <t>VH007</t>
        </is>
      </c>
      <c r="C15" s="15" t="inlineStr">
        <is>
          <t>CD007</t>
        </is>
      </c>
      <c r="D15" s="28" t="n">
        <v>152630</v>
      </c>
      <c r="E15" s="16" t="n">
        <v>66.60277379785754</v>
      </c>
      <c r="F15" s="17" t="n">
        <v>1.82406024093596</v>
      </c>
      <c r="G15" s="17" t="n">
        <v>121.4874716207232</v>
      </c>
      <c r="H15" s="15" t="inlineStr">
        <is>
          <t>Diesel</t>
        </is>
      </c>
      <c r="I15" s="15" t="inlineStr">
        <is>
          <t>Total</t>
        </is>
      </c>
      <c r="J15" s="28" t="n">
        <v>451</v>
      </c>
      <c r="K15" s="16">
        <f>IF(J15&gt;0, E15/J15*100, "")</f>
        <v/>
      </c>
      <c r="L15" s="16">
        <f>IF(J15&gt;0, G15/J15*100, "")</f>
        <v/>
      </c>
      <c r="M15" s="15" t="inlineStr">
        <is>
          <t>Non</t>
        </is>
      </c>
      <c r="N15" s="15" t="inlineStr"/>
    </row>
    <row r="16">
      <c r="A16" s="14" t="n">
        <v>45314</v>
      </c>
      <c r="B16" s="15" t="inlineStr">
        <is>
          <t>VH008</t>
        </is>
      </c>
      <c r="C16" s="15" t="inlineStr">
        <is>
          <t>CD008</t>
        </is>
      </c>
      <c r="D16" s="28" t="n">
        <v>106149</v>
      </c>
      <c r="E16" s="16" t="n">
        <v>43.4061826086833</v>
      </c>
      <c r="F16" s="17" t="n">
        <v>1.793358400328094</v>
      </c>
      <c r="G16" s="17" t="n">
        <v>77.84284220745742</v>
      </c>
      <c r="H16" s="15" t="inlineStr">
        <is>
          <t>Diesel</t>
        </is>
      </c>
      <c r="I16" s="15" t="inlineStr">
        <is>
          <t>Leclerc</t>
        </is>
      </c>
      <c r="J16" s="28" t="n">
        <v>510</v>
      </c>
      <c r="K16" s="16">
        <f>IF(J16&gt;0, E16/J16*100, "")</f>
        <v/>
      </c>
      <c r="L16" s="16">
        <f>IF(J16&gt;0, G16/J16*100, "")</f>
        <v/>
      </c>
      <c r="M16" s="15" t="inlineStr">
        <is>
          <t>Non</t>
        </is>
      </c>
      <c r="N16" s="15" t="inlineStr"/>
    </row>
    <row r="17">
      <c r="A17" s="14" t="n">
        <v>45314</v>
      </c>
      <c r="B17" s="15" t="inlineStr">
        <is>
          <t>VH004</t>
        </is>
      </c>
      <c r="C17" s="15" t="inlineStr">
        <is>
          <t>CD004</t>
        </is>
      </c>
      <c r="D17" s="28" t="n">
        <v>99366</v>
      </c>
      <c r="E17" s="16" t="n">
        <v>34.29571464960664</v>
      </c>
      <c r="F17" s="17" t="n">
        <v>1.804322148771688</v>
      </c>
      <c r="G17" s="17" t="n">
        <v>61.88051755023889</v>
      </c>
      <c r="H17" s="15" t="inlineStr">
        <is>
          <t>Diesel</t>
        </is>
      </c>
      <c r="I17" s="15" t="inlineStr">
        <is>
          <t>Leclerc</t>
        </is>
      </c>
      <c r="J17" s="28" t="n">
        <v>369</v>
      </c>
      <c r="K17" s="16">
        <f>IF(J17&gt;0, E17/J17*100, "")</f>
        <v/>
      </c>
      <c r="L17" s="16">
        <f>IF(J17&gt;0, G17/J17*100, "")</f>
        <v/>
      </c>
      <c r="M17" s="15" t="inlineStr">
        <is>
          <t>Oui</t>
        </is>
      </c>
      <c r="N17" s="15" t="inlineStr"/>
    </row>
    <row r="18">
      <c r="A18" s="14" t="n">
        <v>45314</v>
      </c>
      <c r="B18" s="15" t="inlineStr">
        <is>
          <t>VH006</t>
        </is>
      </c>
      <c r="C18" s="15" t="inlineStr">
        <is>
          <t>CD006</t>
        </is>
      </c>
      <c r="D18" s="28" t="n">
        <v>84639</v>
      </c>
      <c r="E18" s="16" t="n">
        <v>51.2418099728006</v>
      </c>
      <c r="F18" s="17" t="n">
        <v>1.824783742149365</v>
      </c>
      <c r="G18" s="17" t="n">
        <v>93.50522175667373</v>
      </c>
      <c r="H18" s="15" t="inlineStr">
        <is>
          <t>Diesel</t>
        </is>
      </c>
      <c r="I18" s="15" t="inlineStr">
        <is>
          <t>Total</t>
        </is>
      </c>
      <c r="J18" s="28" t="n">
        <v>347</v>
      </c>
      <c r="K18" s="16">
        <f>IF(J18&gt;0, E18/J18*100, "")</f>
        <v/>
      </c>
      <c r="L18" s="16">
        <f>IF(J18&gt;0, G18/J18*100, "")</f>
        <v/>
      </c>
      <c r="M18" s="15" t="inlineStr">
        <is>
          <t>Oui</t>
        </is>
      </c>
      <c r="N18" s="15" t="inlineStr"/>
    </row>
    <row r="19">
      <c r="A19" s="14" t="n">
        <v>45315</v>
      </c>
      <c r="B19" s="15" t="inlineStr">
        <is>
          <t>VH003</t>
        </is>
      </c>
      <c r="C19" s="15" t="inlineStr">
        <is>
          <t>CD003</t>
        </is>
      </c>
      <c r="D19" s="28" t="n">
        <v>119874</v>
      </c>
      <c r="E19" s="16" t="n">
        <v>52.82395672253629</v>
      </c>
      <c r="F19" s="17" t="n">
        <v>1.790775772772365</v>
      </c>
      <c r="G19" s="17" t="n">
        <v>94.59586192069389</v>
      </c>
      <c r="H19" s="15" t="inlineStr">
        <is>
          <t>Diesel</t>
        </is>
      </c>
      <c r="I19" s="15" t="inlineStr">
        <is>
          <t>Total</t>
        </is>
      </c>
      <c r="J19" s="28" t="n">
        <v>431</v>
      </c>
      <c r="K19" s="16">
        <f>IF(J19&gt;0, E19/J19*100, "")</f>
        <v/>
      </c>
      <c r="L19" s="16">
        <f>IF(J19&gt;0, G19/J19*100, "")</f>
        <v/>
      </c>
      <c r="M19" s="15" t="inlineStr">
        <is>
          <t>Oui</t>
        </is>
      </c>
      <c r="N19" s="15" t="inlineStr"/>
    </row>
    <row r="20">
      <c r="A20" s="14" t="n">
        <v>45317</v>
      </c>
      <c r="B20" s="15" t="inlineStr">
        <is>
          <t>VH008</t>
        </is>
      </c>
      <c r="C20" s="15" t="inlineStr">
        <is>
          <t>CD008</t>
        </is>
      </c>
      <c r="D20" s="28" t="n">
        <v>108854</v>
      </c>
      <c r="E20" s="16" t="n">
        <v>62.54849246119553</v>
      </c>
      <c r="F20" s="17" t="n">
        <v>1.686964304540993</v>
      </c>
      <c r="G20" s="17" t="n">
        <v>105.5170740848882</v>
      </c>
      <c r="H20" s="15" t="inlineStr">
        <is>
          <t>Diesel</t>
        </is>
      </c>
      <c r="I20" s="15" t="inlineStr">
        <is>
          <t>Esso</t>
        </is>
      </c>
      <c r="J20" s="28" t="n">
        <v>556</v>
      </c>
      <c r="K20" s="16">
        <f>IF(J20&gt;0, E20/J20*100, "")</f>
        <v/>
      </c>
      <c r="L20" s="16">
        <f>IF(J20&gt;0, G20/J20*100, "")</f>
        <v/>
      </c>
      <c r="M20" s="15" t="inlineStr">
        <is>
          <t>Non</t>
        </is>
      </c>
      <c r="N20" s="15" t="inlineStr"/>
    </row>
    <row r="21">
      <c r="A21" s="14" t="n">
        <v>45317</v>
      </c>
      <c r="B21" s="15" t="inlineStr">
        <is>
          <t>VH005</t>
        </is>
      </c>
      <c r="C21" s="15" t="inlineStr">
        <is>
          <t>CD005</t>
        </is>
      </c>
      <c r="D21" s="28" t="n">
        <v>71686</v>
      </c>
      <c r="E21" s="16" t="n">
        <v>65.89356444762379</v>
      </c>
      <c r="F21" s="17" t="n">
        <v>1.754731671309231</v>
      </c>
      <c r="G21" s="17" t="n">
        <v>115.6255244717014</v>
      </c>
      <c r="H21" s="15" t="inlineStr">
        <is>
          <t>Diesel</t>
        </is>
      </c>
      <c r="I21" s="15" t="inlineStr">
        <is>
          <t>Intermarché</t>
        </is>
      </c>
      <c r="J21" s="28" t="n">
        <v>382</v>
      </c>
      <c r="K21" s="16">
        <f>IF(J21&gt;0, E21/J21*100, "")</f>
        <v/>
      </c>
      <c r="L21" s="16">
        <f>IF(J21&gt;0, G21/J21*100, "")</f>
        <v/>
      </c>
      <c r="M21" s="15" t="inlineStr">
        <is>
          <t>Oui</t>
        </is>
      </c>
      <c r="N21" s="15" t="inlineStr">
        <is>
          <t>Carte carburant</t>
        </is>
      </c>
    </row>
    <row r="22">
      <c r="A22" s="14" t="n">
        <v>45319</v>
      </c>
      <c r="B22" s="15" t="inlineStr">
        <is>
          <t>VH004</t>
        </is>
      </c>
      <c r="C22" s="15" t="inlineStr">
        <is>
          <t>CD004</t>
        </is>
      </c>
      <c r="D22" s="28" t="n">
        <v>97857</v>
      </c>
      <c r="E22" s="16" t="n">
        <v>31.61938491107147</v>
      </c>
      <c r="F22" s="17" t="n">
        <v>1.722279260933654</v>
      </c>
      <c r="G22" s="17" t="n">
        <v>54.45741087581691</v>
      </c>
      <c r="H22" s="15" t="inlineStr">
        <is>
          <t>Diesel</t>
        </is>
      </c>
      <c r="I22" s="15" t="inlineStr">
        <is>
          <t>Leclerc</t>
        </is>
      </c>
      <c r="J22" s="28" t="n">
        <v>481</v>
      </c>
      <c r="K22" s="16">
        <f>IF(J22&gt;0, E22/J22*100, "")</f>
        <v/>
      </c>
      <c r="L22" s="16">
        <f>IF(J22&gt;0, G22/J22*100, "")</f>
        <v/>
      </c>
      <c r="M22" s="15" t="inlineStr">
        <is>
          <t>Oui</t>
        </is>
      </c>
      <c r="N22" s="15" t="inlineStr">
        <is>
          <t>Facture jointe</t>
        </is>
      </c>
    </row>
    <row r="23">
      <c r="A23" s="14" t="n">
        <v>45321</v>
      </c>
      <c r="B23" s="15" t="inlineStr">
        <is>
          <t>VH005</t>
        </is>
      </c>
      <c r="C23" s="15" t="inlineStr">
        <is>
          <t>CD005</t>
        </is>
      </c>
      <c r="D23" s="28" t="n">
        <v>69904</v>
      </c>
      <c r="E23" s="16" t="n">
        <v>33.2953584767946</v>
      </c>
      <c r="F23" s="17" t="n">
        <v>1.828849046288415</v>
      </c>
      <c r="G23" s="17" t="n">
        <v>60.89218459611669</v>
      </c>
      <c r="H23" s="15" t="inlineStr">
        <is>
          <t>Diesel</t>
        </is>
      </c>
      <c r="I23" s="15" t="inlineStr">
        <is>
          <t>Shell</t>
        </is>
      </c>
      <c r="J23" s="28" t="n">
        <v>438</v>
      </c>
      <c r="K23" s="16">
        <f>IF(J23&gt;0, E23/J23*100, "")</f>
        <v/>
      </c>
      <c r="L23" s="16">
        <f>IF(J23&gt;0, G23/J23*100, "")</f>
        <v/>
      </c>
      <c r="M23" s="15" t="inlineStr">
        <is>
          <t>Oui</t>
        </is>
      </c>
      <c r="N23" s="15" t="inlineStr"/>
    </row>
    <row r="24">
      <c r="A24" s="14" t="n">
        <v>45321</v>
      </c>
      <c r="B24" s="15" t="inlineStr">
        <is>
          <t>VH008</t>
        </is>
      </c>
      <c r="C24" s="15" t="inlineStr">
        <is>
          <t>CD008</t>
        </is>
      </c>
      <c r="D24" s="28" t="n">
        <v>109984</v>
      </c>
      <c r="E24" s="16" t="n">
        <v>44.92633777621283</v>
      </c>
      <c r="F24" s="17" t="n">
        <v>1.71844294796502</v>
      </c>
      <c r="G24" s="17" t="n">
        <v>77.20334832942743</v>
      </c>
      <c r="H24" s="15" t="inlineStr">
        <is>
          <t>Diesel</t>
        </is>
      </c>
      <c r="I24" s="15" t="inlineStr">
        <is>
          <t>Intermarché</t>
        </is>
      </c>
      <c r="J24" s="28" t="n">
        <v>544</v>
      </c>
      <c r="K24" s="16">
        <f>IF(J24&gt;0, E24/J24*100, "")</f>
        <v/>
      </c>
      <c r="L24" s="16">
        <f>IF(J24&gt;0, G24/J24*100, "")</f>
        <v/>
      </c>
      <c r="M24" s="15" t="inlineStr">
        <is>
          <t>Oui</t>
        </is>
      </c>
      <c r="N24" s="15" t="inlineStr"/>
    </row>
    <row r="25">
      <c r="A25" s="14" t="n">
        <v>45323</v>
      </c>
      <c r="B25" s="15" t="inlineStr">
        <is>
          <t>VH002</t>
        </is>
      </c>
      <c r="C25" s="15" t="inlineStr">
        <is>
          <t>CD002</t>
        </is>
      </c>
      <c r="D25" s="28" t="n">
        <v>79410</v>
      </c>
      <c r="E25" s="16" t="n">
        <v>37.16654249805154</v>
      </c>
      <c r="F25" s="17" t="n">
        <v>1.803261769911006</v>
      </c>
      <c r="G25" s="17" t="n">
        <v>67.02100520650905</v>
      </c>
      <c r="H25" s="15" t="inlineStr">
        <is>
          <t>Diesel</t>
        </is>
      </c>
      <c r="I25" s="15" t="inlineStr">
        <is>
          <t>Total</t>
        </is>
      </c>
      <c r="J25" s="28" t="n">
        <v>546</v>
      </c>
      <c r="K25" s="16">
        <f>IF(J25&gt;0, E25/J25*100, "")</f>
        <v/>
      </c>
      <c r="L25" s="16">
        <f>IF(J25&gt;0, G25/J25*100, "")</f>
        <v/>
      </c>
      <c r="M25" s="15" t="inlineStr">
        <is>
          <t>Non</t>
        </is>
      </c>
      <c r="N25" s="15" t="inlineStr"/>
    </row>
    <row r="26">
      <c r="A26" s="14" t="n">
        <v>45323</v>
      </c>
      <c r="B26" s="15" t="inlineStr">
        <is>
          <t>VH005</t>
        </is>
      </c>
      <c r="C26" s="15" t="inlineStr">
        <is>
          <t>CD005</t>
        </is>
      </c>
      <c r="D26" s="28" t="n">
        <v>70883</v>
      </c>
      <c r="E26" s="16" t="n">
        <v>33.0980643921494</v>
      </c>
      <c r="F26" s="17" t="n">
        <v>1.80886458080854</v>
      </c>
      <c r="G26" s="17" t="n">
        <v>59.86991637227938</v>
      </c>
      <c r="H26" s="15" t="inlineStr">
        <is>
          <t>Diesel</t>
        </is>
      </c>
      <c r="I26" s="15" t="inlineStr">
        <is>
          <t>Total</t>
        </is>
      </c>
      <c r="J26" s="28" t="n">
        <v>472</v>
      </c>
      <c r="K26" s="16">
        <f>IF(J26&gt;0, E26/J26*100, "")</f>
        <v/>
      </c>
      <c r="L26" s="16">
        <f>IF(J26&gt;0, G26/J26*100, "")</f>
        <v/>
      </c>
      <c r="M26" s="15" t="inlineStr">
        <is>
          <t>Oui</t>
        </is>
      </c>
      <c r="N26" s="15" t="inlineStr"/>
    </row>
    <row r="27">
      <c r="A27" s="14" t="n">
        <v>45323</v>
      </c>
      <c r="B27" s="15" t="inlineStr">
        <is>
          <t>VH003</t>
        </is>
      </c>
      <c r="C27" s="15" t="inlineStr">
        <is>
          <t>CD003</t>
        </is>
      </c>
      <c r="D27" s="28" t="n">
        <v>123079</v>
      </c>
      <c r="E27" s="16" t="n">
        <v>33.25770144890619</v>
      </c>
      <c r="F27" s="17" t="n">
        <v>1.705508006445843</v>
      </c>
      <c r="G27" s="17" t="n">
        <v>56.72127609709504</v>
      </c>
      <c r="H27" s="15" t="inlineStr">
        <is>
          <t>Diesel</t>
        </is>
      </c>
      <c r="I27" s="15" t="inlineStr">
        <is>
          <t>Intermarché</t>
        </is>
      </c>
      <c r="J27" s="28" t="n">
        <v>568</v>
      </c>
      <c r="K27" s="16">
        <f>IF(J27&gt;0, E27/J27*100, "")</f>
        <v/>
      </c>
      <c r="L27" s="16">
        <f>IF(J27&gt;0, G27/J27*100, "")</f>
        <v/>
      </c>
      <c r="M27" s="15" t="inlineStr">
        <is>
          <t>Oui</t>
        </is>
      </c>
      <c r="N27" s="15" t="inlineStr"/>
    </row>
    <row r="28">
      <c r="A28" s="14" t="n">
        <v>45324</v>
      </c>
      <c r="B28" s="15" t="inlineStr">
        <is>
          <t>VH008</t>
        </is>
      </c>
      <c r="C28" s="15" t="inlineStr">
        <is>
          <t>CD008</t>
        </is>
      </c>
      <c r="D28" s="28" t="n">
        <v>107713</v>
      </c>
      <c r="E28" s="16" t="n">
        <v>36.40189468915174</v>
      </c>
      <c r="F28" s="17" t="n">
        <v>1.749411258504268</v>
      </c>
      <c r="G28" s="17" t="n">
        <v>63.68188440008878</v>
      </c>
      <c r="H28" s="15" t="inlineStr">
        <is>
          <t>Diesel</t>
        </is>
      </c>
      <c r="I28" s="15" t="inlineStr">
        <is>
          <t>Intermarché</t>
        </is>
      </c>
      <c r="J28" s="28" t="n">
        <v>564</v>
      </c>
      <c r="K28" s="16">
        <f>IF(J28&gt;0, E28/J28*100, "")</f>
        <v/>
      </c>
      <c r="L28" s="16">
        <f>IF(J28&gt;0, G28/J28*100, "")</f>
        <v/>
      </c>
      <c r="M28" s="15" t="inlineStr">
        <is>
          <t>Oui</t>
        </is>
      </c>
      <c r="N28" s="15" t="inlineStr"/>
    </row>
    <row r="29">
      <c r="A29" s="14" t="n">
        <v>45324</v>
      </c>
      <c r="B29" s="15" t="inlineStr">
        <is>
          <t>VH003</t>
        </is>
      </c>
      <c r="C29" s="15" t="inlineStr">
        <is>
          <t>CD003</t>
        </is>
      </c>
      <c r="D29" s="28" t="n">
        <v>121008</v>
      </c>
      <c r="E29" s="16" t="n">
        <v>67.62650614835798</v>
      </c>
      <c r="F29" s="17" t="n">
        <v>1.718845878103</v>
      </c>
      <c r="G29" s="17" t="n">
        <v>116.2395413436123</v>
      </c>
      <c r="H29" s="15" t="inlineStr">
        <is>
          <t>Diesel</t>
        </is>
      </c>
      <c r="I29" s="15" t="inlineStr">
        <is>
          <t>Carrefour</t>
        </is>
      </c>
      <c r="J29" s="28" t="n">
        <v>322</v>
      </c>
      <c r="K29" s="16">
        <f>IF(J29&gt;0, E29/J29*100, "")</f>
        <v/>
      </c>
      <c r="L29" s="16">
        <f>IF(J29&gt;0, G29/J29*100, "")</f>
        <v/>
      </c>
      <c r="M29" s="15" t="inlineStr">
        <is>
          <t>Oui</t>
        </is>
      </c>
      <c r="N29" s="15" t="inlineStr"/>
    </row>
    <row r="30">
      <c r="A30" s="14" t="n">
        <v>45324</v>
      </c>
      <c r="B30" s="15" t="inlineStr">
        <is>
          <t>VH004</t>
        </is>
      </c>
      <c r="C30" s="15" t="inlineStr">
        <is>
          <t>CD004</t>
        </is>
      </c>
      <c r="D30" s="28" t="n">
        <v>98442</v>
      </c>
      <c r="E30" s="16" t="n">
        <v>40.95807985733512</v>
      </c>
      <c r="F30" s="17" t="n">
        <v>1.77442150971421</v>
      </c>
      <c r="G30" s="17" t="n">
        <v>72.67689789544777</v>
      </c>
      <c r="H30" s="15" t="inlineStr">
        <is>
          <t>Diesel</t>
        </is>
      </c>
      <c r="I30" s="15" t="inlineStr">
        <is>
          <t>Esso</t>
        </is>
      </c>
      <c r="J30" s="28" t="n">
        <v>585</v>
      </c>
      <c r="K30" s="16">
        <f>IF(J30&gt;0, E30/J30*100, "")</f>
        <v/>
      </c>
      <c r="L30" s="16">
        <f>IF(J30&gt;0, G30/J30*100, "")</f>
        <v/>
      </c>
      <c r="M30" s="15" t="inlineStr">
        <is>
          <t>Non</t>
        </is>
      </c>
      <c r="N30" s="15" t="inlineStr">
        <is>
          <t>Autoroute</t>
        </is>
      </c>
    </row>
    <row r="31">
      <c r="A31" s="14" t="n">
        <v>45327</v>
      </c>
      <c r="B31" s="15" t="inlineStr">
        <is>
          <t>VH004</t>
        </is>
      </c>
      <c r="C31" s="15" t="inlineStr">
        <is>
          <t>CD004</t>
        </is>
      </c>
      <c r="D31" s="28" t="n">
        <v>94517</v>
      </c>
      <c r="E31" s="16" t="n">
        <v>65.23012560088821</v>
      </c>
      <c r="F31" s="17" t="n">
        <v>1.679803855996437</v>
      </c>
      <c r="G31" s="17" t="n">
        <v>109.5738165115039</v>
      </c>
      <c r="H31" s="15" t="inlineStr">
        <is>
          <t>Diesel</t>
        </is>
      </c>
      <c r="I31" s="15" t="inlineStr">
        <is>
          <t>Esso</t>
        </is>
      </c>
      <c r="J31" s="28" t="n">
        <v>317</v>
      </c>
      <c r="K31" s="16">
        <f>IF(J31&gt;0, E31/J31*100, "")</f>
        <v/>
      </c>
      <c r="L31" s="16">
        <f>IF(J31&gt;0, G31/J31*100, "")</f>
        <v/>
      </c>
      <c r="M31" s="15" t="inlineStr">
        <is>
          <t>Oui</t>
        </is>
      </c>
      <c r="N31" s="15" t="inlineStr"/>
    </row>
    <row r="32">
      <c r="A32" s="14" t="n">
        <v>45327</v>
      </c>
      <c r="B32" s="15" t="inlineStr">
        <is>
          <t>VH005</t>
        </is>
      </c>
      <c r="C32" s="15" t="inlineStr">
        <is>
          <t>CD005</t>
        </is>
      </c>
      <c r="D32" s="28" t="n">
        <v>69466</v>
      </c>
      <c r="E32" s="16" t="n">
        <v>51.6883565679741</v>
      </c>
      <c r="F32" s="17" t="n">
        <v>1.701849092034106</v>
      </c>
      <c r="G32" s="17" t="n">
        <v>87.96578269394183</v>
      </c>
      <c r="H32" s="15" t="inlineStr">
        <is>
          <t>Diesel</t>
        </is>
      </c>
      <c r="I32" s="15" t="inlineStr">
        <is>
          <t>Esso</t>
        </is>
      </c>
      <c r="J32" s="28" t="n">
        <v>348</v>
      </c>
      <c r="K32" s="16">
        <f>IF(J32&gt;0, E32/J32*100, "")</f>
        <v/>
      </c>
      <c r="L32" s="16">
        <f>IF(J32&gt;0, G32/J32*100, "")</f>
        <v/>
      </c>
      <c r="M32" s="15" t="inlineStr">
        <is>
          <t>Oui</t>
        </is>
      </c>
      <c r="N32" s="15" t="inlineStr"/>
    </row>
    <row r="33">
      <c r="A33" s="14" t="n">
        <v>45329</v>
      </c>
      <c r="B33" s="15" t="inlineStr">
        <is>
          <t>VH003</t>
        </is>
      </c>
      <c r="C33" s="15" t="inlineStr">
        <is>
          <t>CD003</t>
        </is>
      </c>
      <c r="D33" s="28" t="n">
        <v>121576</v>
      </c>
      <c r="E33" s="16" t="n">
        <v>62.14387622663794</v>
      </c>
      <c r="F33" s="17" t="n">
        <v>1.693006226876204</v>
      </c>
      <c r="G33" s="17" t="n">
        <v>105.2099694139221</v>
      </c>
      <c r="H33" s="15" t="inlineStr">
        <is>
          <t>Diesel</t>
        </is>
      </c>
      <c r="I33" s="15" t="inlineStr">
        <is>
          <t>BP</t>
        </is>
      </c>
      <c r="J33" s="28" t="n">
        <v>568</v>
      </c>
      <c r="K33" s="16">
        <f>IF(J33&gt;0, E33/J33*100, "")</f>
        <v/>
      </c>
      <c r="L33" s="16">
        <f>IF(J33&gt;0, G33/J33*100, "")</f>
        <v/>
      </c>
      <c r="M33" s="15" t="inlineStr">
        <is>
          <t>Oui</t>
        </is>
      </c>
      <c r="N33" s="15" t="inlineStr"/>
    </row>
    <row r="34">
      <c r="A34" s="14" t="n">
        <v>45331</v>
      </c>
      <c r="B34" s="15" t="inlineStr">
        <is>
          <t>VH004</t>
        </is>
      </c>
      <c r="C34" s="15" t="inlineStr">
        <is>
          <t>CD004</t>
        </is>
      </c>
      <c r="D34" s="28" t="n">
        <v>98997</v>
      </c>
      <c r="E34" s="16" t="n">
        <v>30.78379436055808</v>
      </c>
      <c r="F34" s="17" t="n">
        <v>1.699497669329954</v>
      </c>
      <c r="G34" s="17" t="n">
        <v>52.31698676890105</v>
      </c>
      <c r="H34" s="15" t="inlineStr">
        <is>
          <t>Diesel</t>
        </is>
      </c>
      <c r="I34" s="15" t="inlineStr">
        <is>
          <t>Esso</t>
        </is>
      </c>
      <c r="J34" s="28" t="n">
        <v>555</v>
      </c>
      <c r="K34" s="16">
        <f>IF(J34&gt;0, E34/J34*100, "")</f>
        <v/>
      </c>
      <c r="L34" s="16">
        <f>IF(J34&gt;0, G34/J34*100, "")</f>
        <v/>
      </c>
      <c r="M34" s="15" t="inlineStr">
        <is>
          <t>Non</t>
        </is>
      </c>
      <c r="N34" s="15" t="inlineStr"/>
    </row>
    <row r="35">
      <c r="A35" s="14" t="n">
        <v>45332</v>
      </c>
      <c r="B35" s="15" t="inlineStr">
        <is>
          <t>VH001</t>
        </is>
      </c>
      <c r="C35" s="15" t="inlineStr">
        <is>
          <t>CD001</t>
        </is>
      </c>
      <c r="D35" s="28" t="n">
        <v>47303</v>
      </c>
      <c r="E35" s="16" t="n">
        <v>26.85717389110861</v>
      </c>
      <c r="F35" s="17" t="n">
        <v>1.808787041786958</v>
      </c>
      <c r="G35" s="17" t="n">
        <v>48.57890811325626</v>
      </c>
      <c r="H35" s="15" t="inlineStr">
        <is>
          <t>Essence</t>
        </is>
      </c>
      <c r="I35" s="15" t="inlineStr">
        <is>
          <t>Leclerc</t>
        </is>
      </c>
      <c r="J35" s="28" t="n">
        <v>397</v>
      </c>
      <c r="K35" s="16">
        <f>IF(J35&gt;0, E35/J35*100, "")</f>
        <v/>
      </c>
      <c r="L35" s="16">
        <f>IF(J35&gt;0, G35/J35*100, "")</f>
        <v/>
      </c>
      <c r="M35" s="15" t="inlineStr">
        <is>
          <t>Oui</t>
        </is>
      </c>
      <c r="N35" s="15" t="inlineStr"/>
    </row>
    <row r="36">
      <c r="A36" s="14" t="n">
        <v>45335</v>
      </c>
      <c r="B36" s="15" t="inlineStr">
        <is>
          <t>VH008</t>
        </is>
      </c>
      <c r="C36" s="15" t="inlineStr">
        <is>
          <t>CD008</t>
        </is>
      </c>
      <c r="D36" s="28" t="n">
        <v>107149</v>
      </c>
      <c r="E36" s="16" t="n">
        <v>65.59568423193392</v>
      </c>
      <c r="F36" s="17" t="n">
        <v>1.750637488318065</v>
      </c>
      <c r="G36" s="17" t="n">
        <v>114.8342638882977</v>
      </c>
      <c r="H36" s="15" t="inlineStr">
        <is>
          <t>Diesel</t>
        </is>
      </c>
      <c r="I36" s="15" t="inlineStr">
        <is>
          <t>Shell</t>
        </is>
      </c>
      <c r="J36" s="28" t="n">
        <v>459</v>
      </c>
      <c r="K36" s="16">
        <f>IF(J36&gt;0, E36/J36*100, "")</f>
        <v/>
      </c>
      <c r="L36" s="16">
        <f>IF(J36&gt;0, G36/J36*100, "")</f>
        <v/>
      </c>
      <c r="M36" s="15" t="inlineStr">
        <is>
          <t>Oui</t>
        </is>
      </c>
      <c r="N36" s="15" t="inlineStr"/>
    </row>
    <row r="37">
      <c r="A37" s="14" t="n">
        <v>45336</v>
      </c>
      <c r="B37" s="15" t="inlineStr">
        <is>
          <t>VH002</t>
        </is>
      </c>
      <c r="C37" s="15" t="inlineStr">
        <is>
          <t>CD002</t>
        </is>
      </c>
      <c r="D37" s="28" t="n">
        <v>81035</v>
      </c>
      <c r="E37" s="16" t="n">
        <v>66.44965069023347</v>
      </c>
      <c r="F37" s="17" t="n">
        <v>1.746867040641938</v>
      </c>
      <c r="G37" s="17" t="n">
        <v>116.0787046529387</v>
      </c>
      <c r="H37" s="15" t="inlineStr">
        <is>
          <t>Diesel</t>
        </is>
      </c>
      <c r="I37" s="15" t="inlineStr">
        <is>
          <t>Shell</t>
        </is>
      </c>
      <c r="J37" s="28" t="n">
        <v>501</v>
      </c>
      <c r="K37" s="16">
        <f>IF(J37&gt;0, E37/J37*100, "")</f>
        <v/>
      </c>
      <c r="L37" s="16">
        <f>IF(J37&gt;0, G37/J37*100, "")</f>
        <v/>
      </c>
      <c r="M37" s="15" t="inlineStr">
        <is>
          <t>Oui</t>
        </is>
      </c>
      <c r="N37" s="15" t="inlineStr"/>
    </row>
    <row r="38">
      <c r="A38" s="14" t="n">
        <v>45337</v>
      </c>
      <c r="B38" s="15" t="inlineStr">
        <is>
          <t>VH006</t>
        </is>
      </c>
      <c r="C38" s="15" t="inlineStr">
        <is>
          <t>CD006</t>
        </is>
      </c>
      <c r="D38" s="28" t="n">
        <v>83821</v>
      </c>
      <c r="E38" s="16" t="n">
        <v>66.53464325043646</v>
      </c>
      <c r="F38" s="17" t="n">
        <v>1.808776663182304</v>
      </c>
      <c r="G38" s="17" t="n">
        <v>120.3463100045495</v>
      </c>
      <c r="H38" s="15" t="inlineStr">
        <is>
          <t>Diesel</t>
        </is>
      </c>
      <c r="I38" s="15" t="inlineStr">
        <is>
          <t>Total</t>
        </is>
      </c>
      <c r="J38" s="28" t="n">
        <v>486</v>
      </c>
      <c r="K38" s="16">
        <f>IF(J38&gt;0, E38/J38*100, "")</f>
        <v/>
      </c>
      <c r="L38" s="16">
        <f>IF(J38&gt;0, G38/J38*100, "")</f>
        <v/>
      </c>
      <c r="M38" s="15" t="inlineStr">
        <is>
          <t>Oui</t>
        </is>
      </c>
      <c r="N38" s="15" t="inlineStr"/>
    </row>
    <row r="39">
      <c r="A39" s="14" t="n">
        <v>45338</v>
      </c>
      <c r="B39" s="15" t="inlineStr">
        <is>
          <t>VH006</t>
        </is>
      </c>
      <c r="C39" s="15" t="inlineStr">
        <is>
          <t>CD006</t>
        </is>
      </c>
      <c r="D39" s="28" t="n">
        <v>82400</v>
      </c>
      <c r="E39" s="16" t="n">
        <v>54.06584392572643</v>
      </c>
      <c r="F39" s="17" t="n">
        <v>1.786380839887222</v>
      </c>
      <c r="G39" s="17" t="n">
        <v>96.58218768125063</v>
      </c>
      <c r="H39" s="15" t="inlineStr">
        <is>
          <t>Diesel</t>
        </is>
      </c>
      <c r="I39" s="15" t="inlineStr">
        <is>
          <t>Esso</t>
        </is>
      </c>
      <c r="J39" s="28" t="n">
        <v>368</v>
      </c>
      <c r="K39" s="16">
        <f>IF(J39&gt;0, E39/J39*100, "")</f>
        <v/>
      </c>
      <c r="L39" s="16">
        <f>IF(J39&gt;0, G39/J39*100, "")</f>
        <v/>
      </c>
      <c r="M39" s="15" t="inlineStr">
        <is>
          <t>Oui</t>
        </is>
      </c>
      <c r="N39" s="15" t="inlineStr"/>
    </row>
    <row r="40">
      <c r="A40" s="14" t="n">
        <v>45338</v>
      </c>
      <c r="B40" s="15" t="inlineStr">
        <is>
          <t>VH007</t>
        </is>
      </c>
      <c r="C40" s="15" t="inlineStr">
        <is>
          <t>CD007</t>
        </is>
      </c>
      <c r="D40" s="28" t="n">
        <v>151002</v>
      </c>
      <c r="E40" s="16" t="n">
        <v>45.81949387897252</v>
      </c>
      <c r="F40" s="17" t="n">
        <v>1.799840341128159</v>
      </c>
      <c r="G40" s="17" t="n">
        <v>82.46777349344951</v>
      </c>
      <c r="H40" s="15" t="inlineStr">
        <is>
          <t>Diesel</t>
        </is>
      </c>
      <c r="I40" s="15" t="inlineStr">
        <is>
          <t>Esso</t>
        </is>
      </c>
      <c r="J40" s="28" t="n">
        <v>436</v>
      </c>
      <c r="K40" s="16">
        <f>IF(J40&gt;0, E40/J40*100, "")</f>
        <v/>
      </c>
      <c r="L40" s="16">
        <f>IF(J40&gt;0, G40/J40*100, "")</f>
        <v/>
      </c>
      <c r="M40" s="15" t="inlineStr">
        <is>
          <t>Oui</t>
        </is>
      </c>
      <c r="N40" s="15" t="inlineStr"/>
    </row>
    <row r="41">
      <c r="A41" s="14" t="n">
        <v>45340</v>
      </c>
      <c r="B41" s="15" t="inlineStr">
        <is>
          <t>VH004</t>
        </is>
      </c>
      <c r="C41" s="15" t="inlineStr">
        <is>
          <t>CD004</t>
        </is>
      </c>
      <c r="D41" s="28" t="n">
        <v>97376</v>
      </c>
      <c r="E41" s="16" t="n">
        <v>62.33916240619794</v>
      </c>
      <c r="F41" s="17" t="n">
        <v>1.738881298929725</v>
      </c>
      <c r="G41" s="17" t="n">
        <v>108.4004036990805</v>
      </c>
      <c r="H41" s="15" t="inlineStr">
        <is>
          <t>Diesel</t>
        </is>
      </c>
      <c r="I41" s="15" t="inlineStr">
        <is>
          <t>BP</t>
        </is>
      </c>
      <c r="J41" s="28" t="n">
        <v>314</v>
      </c>
      <c r="K41" s="16">
        <f>IF(J41&gt;0, E41/J41*100, "")</f>
        <v/>
      </c>
      <c r="L41" s="16">
        <f>IF(J41&gt;0, G41/J41*100, "")</f>
        <v/>
      </c>
      <c r="M41" s="15" t="inlineStr">
        <is>
          <t>Oui</t>
        </is>
      </c>
      <c r="N41" s="15" t="inlineStr"/>
    </row>
    <row r="42">
      <c r="A42" s="14" t="n">
        <v>45342</v>
      </c>
      <c r="B42" s="15" t="inlineStr">
        <is>
          <t>VH007</t>
        </is>
      </c>
      <c r="C42" s="15" t="inlineStr">
        <is>
          <t>CD007</t>
        </is>
      </c>
      <c r="D42" s="28" t="n">
        <v>150030</v>
      </c>
      <c r="E42" s="16" t="n">
        <v>30.98651974320415</v>
      </c>
      <c r="F42" s="17" t="n">
        <v>1.757528235043269</v>
      </c>
      <c r="G42" s="17" t="n">
        <v>54.45968335440701</v>
      </c>
      <c r="H42" s="15" t="inlineStr">
        <is>
          <t>Diesel</t>
        </is>
      </c>
      <c r="I42" s="15" t="inlineStr">
        <is>
          <t>Total</t>
        </is>
      </c>
      <c r="J42" s="28" t="n">
        <v>402</v>
      </c>
      <c r="K42" s="16">
        <f>IF(J42&gt;0, E42/J42*100, "")</f>
        <v/>
      </c>
      <c r="L42" s="16">
        <f>IF(J42&gt;0, G42/J42*100, "")</f>
        <v/>
      </c>
      <c r="M42" s="15" t="inlineStr">
        <is>
          <t>Oui</t>
        </is>
      </c>
      <c r="N42" s="15" t="inlineStr"/>
    </row>
    <row r="43">
      <c r="A43" s="14" t="n">
        <v>45342</v>
      </c>
      <c r="B43" s="15" t="inlineStr">
        <is>
          <t>VH002</t>
        </is>
      </c>
      <c r="C43" s="15" t="inlineStr">
        <is>
          <t>CD002</t>
        </is>
      </c>
      <c r="D43" s="28" t="n">
        <v>79759</v>
      </c>
      <c r="E43" s="16" t="n">
        <v>38.16575584664059</v>
      </c>
      <c r="F43" s="17" t="n">
        <v>1.721137342099673</v>
      </c>
      <c r="G43" s="17" t="n">
        <v>65.68850757711202</v>
      </c>
      <c r="H43" s="15" t="inlineStr">
        <is>
          <t>Diesel</t>
        </is>
      </c>
      <c r="I43" s="15" t="inlineStr">
        <is>
          <t>Esso</t>
        </is>
      </c>
      <c r="J43" s="28" t="n">
        <v>349</v>
      </c>
      <c r="K43" s="16">
        <f>IF(J43&gt;0, E43/J43*100, "")</f>
        <v/>
      </c>
      <c r="L43" s="16">
        <f>IF(J43&gt;0, G43/J43*100, "")</f>
        <v/>
      </c>
      <c r="M43" s="15" t="inlineStr">
        <is>
          <t>Oui</t>
        </is>
      </c>
      <c r="N43" s="15" t="inlineStr">
        <is>
          <t>Voyage professionnel</t>
        </is>
      </c>
    </row>
    <row r="44">
      <c r="A44" s="14" t="n">
        <v>45343</v>
      </c>
      <c r="B44" s="15" t="inlineStr">
        <is>
          <t>VH005</t>
        </is>
      </c>
      <c r="C44" s="15" t="inlineStr">
        <is>
          <t>CD005</t>
        </is>
      </c>
      <c r="D44" s="28" t="n">
        <v>70411</v>
      </c>
      <c r="E44" s="16" t="n">
        <v>68.62185364058026</v>
      </c>
      <c r="F44" s="17" t="n">
        <v>1.776773087487331</v>
      </c>
      <c r="G44" s="17" t="n">
        <v>121.9254627620775</v>
      </c>
      <c r="H44" s="15" t="inlineStr">
        <is>
          <t>Diesel</t>
        </is>
      </c>
      <c r="I44" s="15" t="inlineStr">
        <is>
          <t>BP</t>
        </is>
      </c>
      <c r="J44" s="28" t="n">
        <v>507</v>
      </c>
      <c r="K44" s="16">
        <f>IF(J44&gt;0, E44/J44*100, "")</f>
        <v/>
      </c>
      <c r="L44" s="16">
        <f>IF(J44&gt;0, G44/J44*100, "")</f>
        <v/>
      </c>
      <c r="M44" s="15" t="inlineStr">
        <is>
          <t>Oui</t>
        </is>
      </c>
      <c r="N44" s="15" t="inlineStr"/>
    </row>
    <row r="45">
      <c r="A45" s="14" t="n">
        <v>45345</v>
      </c>
      <c r="B45" s="15" t="inlineStr">
        <is>
          <t>VH004</t>
        </is>
      </c>
      <c r="C45" s="15" t="inlineStr">
        <is>
          <t>CD004</t>
        </is>
      </c>
      <c r="D45" s="28" t="n">
        <v>95702</v>
      </c>
      <c r="E45" s="16" t="n">
        <v>50.36693567401286</v>
      </c>
      <c r="F45" s="17" t="n">
        <v>1.753875711996962</v>
      </c>
      <c r="G45" s="17" t="n">
        <v>88.33734516636451</v>
      </c>
      <c r="H45" s="15" t="inlineStr">
        <is>
          <t>Diesel</t>
        </is>
      </c>
      <c r="I45" s="15" t="inlineStr">
        <is>
          <t>Carrefour</t>
        </is>
      </c>
      <c r="J45" s="28" t="n">
        <v>332</v>
      </c>
      <c r="K45" s="16">
        <f>IF(J45&gt;0, E45/J45*100, "")</f>
        <v/>
      </c>
      <c r="L45" s="16">
        <f>IF(J45&gt;0, G45/J45*100, "")</f>
        <v/>
      </c>
      <c r="M45" s="15" t="inlineStr">
        <is>
          <t>Oui</t>
        </is>
      </c>
      <c r="N45" s="15" t="inlineStr">
        <is>
          <t>Carte carburant</t>
        </is>
      </c>
    </row>
    <row r="46">
      <c r="A46" s="14" t="n">
        <v>45345</v>
      </c>
      <c r="B46" s="15" t="inlineStr">
        <is>
          <t>VH002</t>
        </is>
      </c>
      <c r="C46" s="15" t="inlineStr">
        <is>
          <t>CD002</t>
        </is>
      </c>
      <c r="D46" s="28" t="n">
        <v>80077</v>
      </c>
      <c r="E46" s="16" t="n">
        <v>54.8895247781627</v>
      </c>
      <c r="F46" s="17" t="n">
        <v>1.770879454258525</v>
      </c>
      <c r="G46" s="17" t="n">
        <v>97.20273168366256</v>
      </c>
      <c r="H46" s="15" t="inlineStr">
        <is>
          <t>Diesel</t>
        </is>
      </c>
      <c r="I46" s="15" t="inlineStr">
        <is>
          <t>Esso</t>
        </is>
      </c>
      <c r="J46" s="28" t="n">
        <v>318</v>
      </c>
      <c r="K46" s="16">
        <f>IF(J46&gt;0, E46/J46*100, "")</f>
        <v/>
      </c>
      <c r="L46" s="16">
        <f>IF(J46&gt;0, G46/J46*100, "")</f>
        <v/>
      </c>
      <c r="M46" s="15" t="inlineStr">
        <is>
          <t>Oui</t>
        </is>
      </c>
      <c r="N46" s="15" t="inlineStr"/>
    </row>
    <row r="47">
      <c r="A47" s="14" t="n">
        <v>45345</v>
      </c>
      <c r="B47" s="15" t="inlineStr">
        <is>
          <t>VH004</t>
        </is>
      </c>
      <c r="C47" s="15" t="inlineStr">
        <is>
          <t>CD004</t>
        </is>
      </c>
      <c r="D47" s="28" t="n">
        <v>100080</v>
      </c>
      <c r="E47" s="16" t="n">
        <v>44.1956285574889</v>
      </c>
      <c r="F47" s="17" t="n">
        <v>1.787601168021819</v>
      </c>
      <c r="G47" s="17" t="n">
        <v>79.00415723082561</v>
      </c>
      <c r="H47" s="15" t="inlineStr">
        <is>
          <t>Diesel</t>
        </is>
      </c>
      <c r="I47" s="15" t="inlineStr">
        <is>
          <t>Intermarché</t>
        </is>
      </c>
      <c r="J47" s="28" t="n">
        <v>311</v>
      </c>
      <c r="K47" s="16">
        <f>IF(J47&gt;0, E47/J47*100, "")</f>
        <v/>
      </c>
      <c r="L47" s="16">
        <f>IF(J47&gt;0, G47/J47*100, "")</f>
        <v/>
      </c>
      <c r="M47" s="15" t="inlineStr">
        <is>
          <t>Oui</t>
        </is>
      </c>
      <c r="N47" s="15" t="inlineStr"/>
    </row>
    <row r="48">
      <c r="A48" s="14" t="n">
        <v>45348</v>
      </c>
      <c r="B48" s="15" t="inlineStr">
        <is>
          <t>VH007</t>
        </is>
      </c>
      <c r="C48" s="15" t="inlineStr">
        <is>
          <t>CD007</t>
        </is>
      </c>
      <c r="D48" s="28" t="n">
        <v>149628</v>
      </c>
      <c r="E48" s="16" t="n">
        <v>45.34546705830209</v>
      </c>
      <c r="F48" s="17" t="n">
        <v>1.824328068606813</v>
      </c>
      <c r="G48" s="17" t="n">
        <v>82.7250083385461</v>
      </c>
      <c r="H48" s="15" t="inlineStr">
        <is>
          <t>Diesel</t>
        </is>
      </c>
      <c r="I48" s="15" t="inlineStr">
        <is>
          <t>Esso</t>
        </is>
      </c>
      <c r="J48" s="28" t="n">
        <v>598</v>
      </c>
      <c r="K48" s="16">
        <f>IF(J48&gt;0, E48/J48*100, "")</f>
        <v/>
      </c>
      <c r="L48" s="16">
        <f>IF(J48&gt;0, G48/J48*100, "")</f>
        <v/>
      </c>
      <c r="M48" s="15" t="inlineStr">
        <is>
          <t>Oui</t>
        </is>
      </c>
      <c r="N48" s="15" t="inlineStr">
        <is>
          <t>Carte carburant</t>
        </is>
      </c>
    </row>
    <row r="49">
      <c r="A49" s="14" t="n">
        <v>45349</v>
      </c>
      <c r="B49" s="15" t="inlineStr">
        <is>
          <t>VH004</t>
        </is>
      </c>
      <c r="C49" s="15" t="inlineStr">
        <is>
          <t>CD004</t>
        </is>
      </c>
      <c r="D49" s="28" t="n">
        <v>99769</v>
      </c>
      <c r="E49" s="16" t="n">
        <v>53.93006566898632</v>
      </c>
      <c r="F49" s="17" t="n">
        <v>1.732049205659116</v>
      </c>
      <c r="G49" s="17" t="n">
        <v>93.40952740311171</v>
      </c>
      <c r="H49" s="15" t="inlineStr">
        <is>
          <t>Diesel</t>
        </is>
      </c>
      <c r="I49" s="15" t="inlineStr">
        <is>
          <t>Intermarché</t>
        </is>
      </c>
      <c r="J49" s="28" t="n">
        <v>403</v>
      </c>
      <c r="K49" s="16">
        <f>IF(J49&gt;0, E49/J49*100, "")</f>
        <v/>
      </c>
      <c r="L49" s="16">
        <f>IF(J49&gt;0, G49/J49*100, "")</f>
        <v/>
      </c>
      <c r="M49" s="15" t="inlineStr">
        <is>
          <t>Oui</t>
        </is>
      </c>
      <c r="N49" s="15" t="inlineStr"/>
    </row>
    <row r="50">
      <c r="A50" s="14" t="n">
        <v>45352</v>
      </c>
      <c r="B50" s="15" t="inlineStr">
        <is>
          <t>VH001</t>
        </is>
      </c>
      <c r="C50" s="15" t="inlineStr">
        <is>
          <t>CD001</t>
        </is>
      </c>
      <c r="D50" s="28" t="n">
        <v>46906</v>
      </c>
      <c r="E50" s="16" t="n">
        <v>34.37209504541037</v>
      </c>
      <c r="F50" s="17" t="n">
        <v>1.872200708827905</v>
      </c>
      <c r="G50" s="17" t="n">
        <v>64.3514607079174</v>
      </c>
      <c r="H50" s="15" t="inlineStr">
        <is>
          <t>Essence</t>
        </is>
      </c>
      <c r="I50" s="15" t="inlineStr">
        <is>
          <t>Total</t>
        </is>
      </c>
      <c r="J50" s="28" t="n">
        <v>395</v>
      </c>
      <c r="K50" s="16">
        <f>IF(J50&gt;0, E50/J50*100, "")</f>
        <v/>
      </c>
      <c r="L50" s="16">
        <f>IF(J50&gt;0, G50/J50*100, "")</f>
        <v/>
      </c>
      <c r="M50" s="15" t="inlineStr">
        <is>
          <t>Non</t>
        </is>
      </c>
      <c r="N50" s="15" t="inlineStr"/>
    </row>
    <row r="51">
      <c r="A51" s="14" t="n">
        <v>45358</v>
      </c>
      <c r="B51" s="15" t="inlineStr">
        <is>
          <t>VH008</t>
        </is>
      </c>
      <c r="C51" s="15" t="inlineStr">
        <is>
          <t>CD008</t>
        </is>
      </c>
      <c r="D51" s="28" t="n">
        <v>105127</v>
      </c>
      <c r="E51" s="16" t="n">
        <v>36.91696176836399</v>
      </c>
      <c r="F51" s="17" t="n">
        <v>1.825470390451821</v>
      </c>
      <c r="G51" s="17" t="n">
        <v>67.39082061359036</v>
      </c>
      <c r="H51" s="15" t="inlineStr">
        <is>
          <t>Diesel</t>
        </is>
      </c>
      <c r="I51" s="15" t="inlineStr">
        <is>
          <t>Shell</t>
        </is>
      </c>
      <c r="J51" s="28" t="n">
        <v>586</v>
      </c>
      <c r="K51" s="16">
        <f>IF(J51&gt;0, E51/J51*100, "")</f>
        <v/>
      </c>
      <c r="L51" s="16">
        <f>IF(J51&gt;0, G51/J51*100, "")</f>
        <v/>
      </c>
      <c r="M51" s="15" t="inlineStr">
        <is>
          <t>Non</t>
        </is>
      </c>
      <c r="N51" s="15" t="inlineStr"/>
    </row>
    <row r="52">
      <c r="A52" s="14" t="n">
        <v>45362</v>
      </c>
      <c r="B52" s="15" t="inlineStr">
        <is>
          <t>VH005</t>
        </is>
      </c>
      <c r="C52" s="15" t="inlineStr">
        <is>
          <t>CD005</t>
        </is>
      </c>
      <c r="D52" s="28" t="n">
        <v>68142</v>
      </c>
      <c r="E52" s="16" t="n">
        <v>41.56910236856142</v>
      </c>
      <c r="F52" s="17" t="n">
        <v>1.766699119351301</v>
      </c>
      <c r="G52" s="17" t="n">
        <v>73.44009654676154</v>
      </c>
      <c r="H52" s="15" t="inlineStr">
        <is>
          <t>Diesel</t>
        </is>
      </c>
      <c r="I52" s="15" t="inlineStr">
        <is>
          <t>Carrefour</t>
        </is>
      </c>
      <c r="J52" s="28" t="n">
        <v>453</v>
      </c>
      <c r="K52" s="16">
        <f>IF(J52&gt;0, E52/J52*100, "")</f>
        <v/>
      </c>
      <c r="L52" s="16">
        <f>IF(J52&gt;0, G52/J52*100, "")</f>
        <v/>
      </c>
      <c r="M52" s="15" t="inlineStr">
        <is>
          <t>Oui</t>
        </is>
      </c>
      <c r="N52" s="15" t="inlineStr"/>
    </row>
    <row r="53">
      <c r="A53" s="14" t="n">
        <v>45364</v>
      </c>
      <c r="B53" s="15" t="inlineStr">
        <is>
          <t>VH001</t>
        </is>
      </c>
      <c r="C53" s="15" t="inlineStr">
        <is>
          <t>CD001</t>
        </is>
      </c>
      <c r="D53" s="28" t="n">
        <v>45196</v>
      </c>
      <c r="E53" s="16" t="n">
        <v>44.62341999689372</v>
      </c>
      <c r="F53" s="17" t="n">
        <v>1.902288996216144</v>
      </c>
      <c r="G53" s="17" t="n">
        <v>84.88664083362237</v>
      </c>
      <c r="H53" s="15" t="inlineStr">
        <is>
          <t>Essence</t>
        </is>
      </c>
      <c r="I53" s="15" t="inlineStr">
        <is>
          <t>Esso</t>
        </is>
      </c>
      <c r="J53" s="28" t="n">
        <v>385</v>
      </c>
      <c r="K53" s="16">
        <f>IF(J53&gt;0, E53/J53*100, "")</f>
        <v/>
      </c>
      <c r="L53" s="16">
        <f>IF(J53&gt;0, G53/J53*100, "")</f>
        <v/>
      </c>
      <c r="M53" s="15" t="inlineStr">
        <is>
          <t>Oui</t>
        </is>
      </c>
      <c r="N53" s="15" t="inlineStr"/>
    </row>
    <row r="54">
      <c r="A54" s="14" t="n">
        <v>45364</v>
      </c>
      <c r="B54" s="15" t="inlineStr">
        <is>
          <t>VH005</t>
        </is>
      </c>
      <c r="C54" s="15" t="inlineStr">
        <is>
          <t>CD005</t>
        </is>
      </c>
      <c r="D54" s="28" t="n">
        <v>68589</v>
      </c>
      <c r="E54" s="16" t="n">
        <v>36.19346501076246</v>
      </c>
      <c r="F54" s="17" t="n">
        <v>1.714552383483798</v>
      </c>
      <c r="G54" s="17" t="n">
        <v>62.05559170074022</v>
      </c>
      <c r="H54" s="15" t="inlineStr">
        <is>
          <t>Diesel</t>
        </is>
      </c>
      <c r="I54" s="15" t="inlineStr">
        <is>
          <t>Intermarché</t>
        </is>
      </c>
      <c r="J54" s="28" t="n">
        <v>447</v>
      </c>
      <c r="K54" s="16">
        <f>IF(J54&gt;0, E54/J54*100, "")</f>
        <v/>
      </c>
      <c r="L54" s="16">
        <f>IF(J54&gt;0, G54/J54*100, "")</f>
        <v/>
      </c>
      <c r="M54" s="15" t="inlineStr">
        <is>
          <t>Oui</t>
        </is>
      </c>
      <c r="N54" s="15" t="inlineStr"/>
    </row>
    <row r="55">
      <c r="A55" s="14" t="n">
        <v>45365</v>
      </c>
      <c r="B55" s="15" t="inlineStr">
        <is>
          <t>VH008</t>
        </is>
      </c>
      <c r="C55" s="15" t="inlineStr">
        <is>
          <t>CD008</t>
        </is>
      </c>
      <c r="D55" s="28" t="n">
        <v>105639</v>
      </c>
      <c r="E55" s="16" t="n">
        <v>45.44755085398051</v>
      </c>
      <c r="F55" s="17" t="n">
        <v>1.670741973519412</v>
      </c>
      <c r="G55" s="17" t="n">
        <v>75.93113080540326</v>
      </c>
      <c r="H55" s="15" t="inlineStr">
        <is>
          <t>Diesel</t>
        </is>
      </c>
      <c r="I55" s="15" t="inlineStr">
        <is>
          <t>BP</t>
        </is>
      </c>
      <c r="J55" s="28" t="n">
        <v>512</v>
      </c>
      <c r="K55" s="16">
        <f>IF(J55&gt;0, E55/J55*100, "")</f>
        <v/>
      </c>
      <c r="L55" s="16">
        <f>IF(J55&gt;0, G55/J55*100, "")</f>
        <v/>
      </c>
      <c r="M55" s="15" t="inlineStr">
        <is>
          <t>Oui</t>
        </is>
      </c>
      <c r="N55" s="15" t="inlineStr"/>
    </row>
    <row r="56">
      <c r="A56" s="14" t="n">
        <v>45369</v>
      </c>
      <c r="B56" s="15" t="inlineStr">
        <is>
          <t>VH007</t>
        </is>
      </c>
      <c r="C56" s="15" t="inlineStr">
        <is>
          <t>CD007</t>
        </is>
      </c>
      <c r="D56" s="28" t="n">
        <v>151713</v>
      </c>
      <c r="E56" s="16" t="n">
        <v>60.76981285563723</v>
      </c>
      <c r="F56" s="17" t="n">
        <v>1.759287301936004</v>
      </c>
      <c r="G56" s="17" t="n">
        <v>106.9115600979499</v>
      </c>
      <c r="H56" s="15" t="inlineStr">
        <is>
          <t>Diesel</t>
        </is>
      </c>
      <c r="I56" s="15" t="inlineStr">
        <is>
          <t>Total</t>
        </is>
      </c>
      <c r="J56" s="28" t="n">
        <v>373</v>
      </c>
      <c r="K56" s="16">
        <f>IF(J56&gt;0, E56/J56*100, "")</f>
        <v/>
      </c>
      <c r="L56" s="16">
        <f>IF(J56&gt;0, G56/J56*100, "")</f>
        <v/>
      </c>
      <c r="M56" s="15" t="inlineStr">
        <is>
          <t>Oui</t>
        </is>
      </c>
      <c r="N56" s="15" t="inlineStr">
        <is>
          <t>Carte carburant</t>
        </is>
      </c>
    </row>
    <row r="57">
      <c r="A57" s="14" t="n">
        <v>45374</v>
      </c>
      <c r="B57" s="15" t="inlineStr">
        <is>
          <t>VH001</t>
        </is>
      </c>
      <c r="C57" s="15" t="inlineStr">
        <is>
          <t>CD001</t>
        </is>
      </c>
      <c r="D57" s="28" t="n">
        <v>45548</v>
      </c>
      <c r="E57" s="16" t="n">
        <v>39.88857367921285</v>
      </c>
      <c r="F57" s="17" t="n">
        <v>1.820235199874201</v>
      </c>
      <c r="G57" s="17" t="n">
        <v>72.60658588367879</v>
      </c>
      <c r="H57" s="15" t="inlineStr">
        <is>
          <t>Essence</t>
        </is>
      </c>
      <c r="I57" s="15" t="inlineStr">
        <is>
          <t>Esso</t>
        </is>
      </c>
      <c r="J57" s="28" t="n">
        <v>352</v>
      </c>
      <c r="K57" s="16">
        <f>IF(J57&gt;0, E57/J57*100, "")</f>
        <v/>
      </c>
      <c r="L57" s="16">
        <f>IF(J57&gt;0, G57/J57*100, "")</f>
        <v/>
      </c>
      <c r="M57" s="15" t="inlineStr">
        <is>
          <t>Oui</t>
        </is>
      </c>
      <c r="N57" s="15" t="inlineStr"/>
    </row>
    <row r="58">
      <c r="A58" s="14" t="n">
        <v>45374</v>
      </c>
      <c r="B58" s="15" t="inlineStr">
        <is>
          <t>VH001</t>
        </is>
      </c>
      <c r="C58" s="15" t="inlineStr">
        <is>
          <t>CD001</t>
        </is>
      </c>
      <c r="D58" s="28" t="n">
        <v>46511</v>
      </c>
      <c r="E58" s="16" t="n">
        <v>43.48867087847118</v>
      </c>
      <c r="F58" s="17" t="n">
        <v>1.942311905543259</v>
      </c>
      <c r="G58" s="17" t="n">
        <v>84.468563203507</v>
      </c>
      <c r="H58" s="15" t="inlineStr">
        <is>
          <t>Essence</t>
        </is>
      </c>
      <c r="I58" s="15" t="inlineStr">
        <is>
          <t>Leclerc</t>
        </is>
      </c>
      <c r="J58" s="28" t="n">
        <v>347</v>
      </c>
      <c r="K58" s="16">
        <f>IF(J58&gt;0, E58/J58*100, "")</f>
        <v/>
      </c>
      <c r="L58" s="16">
        <f>IF(J58&gt;0, G58/J58*100, "")</f>
        <v/>
      </c>
      <c r="M58" s="15" t="inlineStr">
        <is>
          <t>Non</t>
        </is>
      </c>
      <c r="N58" s="15" t="inlineStr"/>
    </row>
    <row r="59">
      <c r="A59" s="14" t="n">
        <v>45375</v>
      </c>
      <c r="B59" s="15" t="inlineStr">
        <is>
          <t>VH008</t>
        </is>
      </c>
      <c r="C59" s="15" t="inlineStr">
        <is>
          <t>CD008</t>
        </is>
      </c>
      <c r="D59" s="28" t="n">
        <v>108298</v>
      </c>
      <c r="E59" s="16" t="n">
        <v>43.89826478477372</v>
      </c>
      <c r="F59" s="17" t="n">
        <v>1.806288656722524</v>
      </c>
      <c r="G59" s="17" t="n">
        <v>79.29293773053858</v>
      </c>
      <c r="H59" s="15" t="inlineStr">
        <is>
          <t>Diesel</t>
        </is>
      </c>
      <c r="I59" s="15" t="inlineStr">
        <is>
          <t>Intermarché</t>
        </is>
      </c>
      <c r="J59" s="28" t="n">
        <v>585</v>
      </c>
      <c r="K59" s="16">
        <f>IF(J59&gt;0, E59/J59*100, "")</f>
        <v/>
      </c>
      <c r="L59" s="16">
        <f>IF(J59&gt;0, G59/J59*100, "")</f>
        <v/>
      </c>
      <c r="M59" s="15" t="inlineStr">
        <is>
          <t>Oui</t>
        </is>
      </c>
      <c r="N59" s="15" t="inlineStr"/>
    </row>
    <row r="60">
      <c r="A60" s="14" t="n">
        <v>45375</v>
      </c>
      <c r="B60" s="15" t="inlineStr">
        <is>
          <t>VH003</t>
        </is>
      </c>
      <c r="C60" s="15" t="inlineStr">
        <is>
          <t>CD003</t>
        </is>
      </c>
      <c r="D60" s="28" t="n">
        <v>122511</v>
      </c>
      <c r="E60" s="16" t="n">
        <v>52.81656784072752</v>
      </c>
      <c r="F60" s="17" t="n">
        <v>1.769960558004904</v>
      </c>
      <c r="G60" s="17" t="n">
        <v>93.48324188727797</v>
      </c>
      <c r="H60" s="15" t="inlineStr">
        <is>
          <t>Diesel</t>
        </is>
      </c>
      <c r="I60" s="15" t="inlineStr">
        <is>
          <t>Esso</t>
        </is>
      </c>
      <c r="J60" s="28" t="n">
        <v>482</v>
      </c>
      <c r="K60" s="16">
        <f>IF(J60&gt;0, E60/J60*100, "")</f>
        <v/>
      </c>
      <c r="L60" s="16">
        <f>IF(J60&gt;0, G60/J60*100, "")</f>
        <v/>
      </c>
      <c r="M60" s="15" t="inlineStr">
        <is>
          <t>Oui</t>
        </is>
      </c>
      <c r="N60" s="15" t="inlineStr"/>
    </row>
    <row r="61">
      <c r="A61" s="14" t="n">
        <v>45376</v>
      </c>
      <c r="B61" s="15" t="inlineStr">
        <is>
          <t>VH002</t>
        </is>
      </c>
      <c r="C61" s="15" t="inlineStr">
        <is>
          <t>CD002</t>
        </is>
      </c>
      <c r="D61" s="28" t="n">
        <v>78505</v>
      </c>
      <c r="E61" s="16" t="n">
        <v>64.69698637845971</v>
      </c>
      <c r="F61" s="17" t="n">
        <v>1.767573323051358</v>
      </c>
      <c r="G61" s="17" t="n">
        <v>114.3566672043825</v>
      </c>
      <c r="H61" s="15" t="inlineStr">
        <is>
          <t>Diesel</t>
        </is>
      </c>
      <c r="I61" s="15" t="inlineStr">
        <is>
          <t>Leclerc</t>
        </is>
      </c>
      <c r="J61" s="28" t="n">
        <v>399</v>
      </c>
      <c r="K61" s="16">
        <f>IF(J61&gt;0, E61/J61*100, "")</f>
        <v/>
      </c>
      <c r="L61" s="16">
        <f>IF(J61&gt;0, G61/J61*100, "")</f>
        <v/>
      </c>
      <c r="M61" s="15" t="inlineStr">
        <is>
          <t>Oui</t>
        </is>
      </c>
      <c r="N61" s="15" t="inlineStr"/>
    </row>
    <row r="62">
      <c r="A62" s="14" t="n">
        <v>45376</v>
      </c>
      <c r="B62" s="15" t="inlineStr">
        <is>
          <t>VH003</t>
        </is>
      </c>
      <c r="C62" s="15" t="inlineStr">
        <is>
          <t>CD003</t>
        </is>
      </c>
      <c r="D62" s="28" t="n">
        <v>119443</v>
      </c>
      <c r="E62" s="16" t="n">
        <v>38.76971395757337</v>
      </c>
      <c r="F62" s="17" t="n">
        <v>1.717536752856639</v>
      </c>
      <c r="G62" s="17" t="n">
        <v>66.5884086198713</v>
      </c>
      <c r="H62" s="15" t="inlineStr">
        <is>
          <t>Diesel</t>
        </is>
      </c>
      <c r="I62" s="15" t="inlineStr">
        <is>
          <t>BP</t>
        </is>
      </c>
      <c r="J62" s="28" t="n">
        <v>443</v>
      </c>
      <c r="K62" s="16">
        <f>IF(J62&gt;0, E62/J62*100, "")</f>
        <v/>
      </c>
      <c r="L62" s="16">
        <f>IF(J62&gt;0, G62/J62*100, "")</f>
        <v/>
      </c>
      <c r="M62" s="15" t="inlineStr">
        <is>
          <t>Oui</t>
        </is>
      </c>
      <c r="N62" s="15" t="inlineStr"/>
    </row>
    <row r="63">
      <c r="A63" s="14" t="n">
        <v>45380</v>
      </c>
      <c r="B63" s="15" t="inlineStr">
        <is>
          <t>VH007</t>
        </is>
      </c>
      <c r="C63" s="15" t="inlineStr">
        <is>
          <t>CD007</t>
        </is>
      </c>
      <c r="D63" s="28" t="n">
        <v>151340</v>
      </c>
      <c r="E63" s="16" t="n">
        <v>39.69971766630424</v>
      </c>
      <c r="F63" s="17" t="n">
        <v>1.79688040603186</v>
      </c>
      <c r="G63" s="17" t="n">
        <v>71.33564479957896</v>
      </c>
      <c r="H63" s="15" t="inlineStr">
        <is>
          <t>Diesel</t>
        </is>
      </c>
      <c r="I63" s="15" t="inlineStr">
        <is>
          <t>Esso</t>
        </is>
      </c>
      <c r="J63" s="28" t="n">
        <v>338</v>
      </c>
      <c r="K63" s="16">
        <f>IF(J63&gt;0, E63/J63*100, "")</f>
        <v/>
      </c>
      <c r="L63" s="16">
        <f>IF(J63&gt;0, G63/J63*100, "")</f>
        <v/>
      </c>
      <c r="M63" s="15" t="inlineStr">
        <is>
          <t>Non</t>
        </is>
      </c>
      <c r="N63" s="15" t="inlineStr"/>
    </row>
    <row r="64">
      <c r="A64" s="14" t="n">
        <v>45380</v>
      </c>
      <c r="B64" s="15" t="inlineStr">
        <is>
          <t>VH006</t>
        </is>
      </c>
      <c r="C64" s="15" t="inlineStr">
        <is>
          <t>CD006</t>
        </is>
      </c>
      <c r="D64" s="28" t="n">
        <v>85132</v>
      </c>
      <c r="E64" s="16" t="n">
        <v>49.45014523674944</v>
      </c>
      <c r="F64" s="17" t="n">
        <v>1.689443963948722</v>
      </c>
      <c r="G64" s="17" t="n">
        <v>83.54324938661401</v>
      </c>
      <c r="H64" s="15" t="inlineStr">
        <is>
          <t>Diesel</t>
        </is>
      </c>
      <c r="I64" s="15" t="inlineStr">
        <is>
          <t>Leclerc</t>
        </is>
      </c>
      <c r="J64" s="28" t="n">
        <v>493</v>
      </c>
      <c r="K64" s="16">
        <f>IF(J64&gt;0, E64/J64*100, "")</f>
        <v/>
      </c>
      <c r="L64" s="16">
        <f>IF(J64&gt;0, G64/J64*100, "")</f>
        <v/>
      </c>
      <c r="M64" s="15" t="inlineStr">
        <is>
          <t>Oui</t>
        </is>
      </c>
      <c r="N64" s="15" t="inlineStr"/>
    </row>
    <row r="65">
      <c r="A65" s="14" t="n">
        <v>45383</v>
      </c>
      <c r="B65" s="15" t="inlineStr">
        <is>
          <t>VH002</t>
        </is>
      </c>
      <c r="C65" s="15" t="inlineStr">
        <is>
          <t>CD002</t>
        </is>
      </c>
      <c r="D65" s="28" t="n">
        <v>82032</v>
      </c>
      <c r="E65" s="16" t="n">
        <v>69.58761781618387</v>
      </c>
      <c r="F65" s="17" t="n">
        <v>1.729578015261592</v>
      </c>
      <c r="G65" s="17" t="n">
        <v>120.3572139092975</v>
      </c>
      <c r="H65" s="15" t="inlineStr">
        <is>
          <t>Diesel</t>
        </is>
      </c>
      <c r="I65" s="15" t="inlineStr">
        <is>
          <t>Shell</t>
        </is>
      </c>
      <c r="J65" s="28" t="n">
        <v>525</v>
      </c>
      <c r="K65" s="16">
        <f>IF(J65&gt;0, E65/J65*100, "")</f>
        <v/>
      </c>
      <c r="L65" s="16">
        <f>IF(J65&gt;0, G65/J65*100, "")</f>
        <v/>
      </c>
      <c r="M65" s="15" t="inlineStr">
        <is>
          <t>Non</t>
        </is>
      </c>
      <c r="N65" s="15" t="inlineStr"/>
    </row>
    <row r="66">
      <c r="A66" s="14" t="n">
        <v>45384</v>
      </c>
      <c r="B66" s="15" t="inlineStr">
        <is>
          <t>VH008</t>
        </is>
      </c>
      <c r="C66" s="15" t="inlineStr">
        <is>
          <t>CD008</t>
        </is>
      </c>
      <c r="D66" s="28" t="n">
        <v>104541</v>
      </c>
      <c r="E66" s="16" t="n">
        <v>66.8744580279883</v>
      </c>
      <c r="F66" s="17" t="n">
        <v>1.790602284073412</v>
      </c>
      <c r="G66" s="17" t="n">
        <v>119.7455572910874</v>
      </c>
      <c r="H66" s="15" t="inlineStr">
        <is>
          <t>Diesel</t>
        </is>
      </c>
      <c r="I66" s="15" t="inlineStr">
        <is>
          <t>Leclerc</t>
        </is>
      </c>
      <c r="J66" s="28" t="n">
        <v>541</v>
      </c>
      <c r="K66" s="16">
        <f>IF(J66&gt;0, E66/J66*100, "")</f>
        <v/>
      </c>
      <c r="L66" s="16">
        <f>IF(J66&gt;0, G66/J66*100, "")</f>
        <v/>
      </c>
      <c r="M66" s="15" t="inlineStr">
        <is>
          <t>Non</t>
        </is>
      </c>
      <c r="N66" s="15" t="inlineStr"/>
    </row>
    <row r="67">
      <c r="A67" s="14" t="n">
        <v>45391</v>
      </c>
      <c r="B67" s="15" t="inlineStr">
        <is>
          <t>VH006</t>
        </is>
      </c>
      <c r="C67" s="15" t="inlineStr">
        <is>
          <t>CD006</t>
        </is>
      </c>
      <c r="D67" s="28" t="n">
        <v>84292</v>
      </c>
      <c r="E67" s="16" t="n">
        <v>60.4378094787773</v>
      </c>
      <c r="F67" s="17" t="n">
        <v>1.707735653343954</v>
      </c>
      <c r="G67" s="17" t="n">
        <v>103.2118020569172</v>
      </c>
      <c r="H67" s="15" t="inlineStr">
        <is>
          <t>Diesel</t>
        </is>
      </c>
      <c r="I67" s="15" t="inlineStr">
        <is>
          <t>Shell</t>
        </is>
      </c>
      <c r="J67" s="28" t="n">
        <v>471</v>
      </c>
      <c r="K67" s="16">
        <f>IF(J67&gt;0, E67/J67*100, "")</f>
        <v/>
      </c>
      <c r="L67" s="16">
        <f>IF(J67&gt;0, G67/J67*100, "")</f>
        <v/>
      </c>
      <c r="M67" s="15" t="inlineStr">
        <is>
          <t>Oui</t>
        </is>
      </c>
      <c r="N67" s="15" t="inlineStr"/>
    </row>
    <row r="68">
      <c r="A68" s="14" t="n">
        <v>45391</v>
      </c>
      <c r="B68" s="15" t="inlineStr">
        <is>
          <t>VH003</t>
        </is>
      </c>
      <c r="C68" s="15" t="inlineStr">
        <is>
          <t>CD003</t>
        </is>
      </c>
      <c r="D68" s="28" t="n">
        <v>122029</v>
      </c>
      <c r="E68" s="16" t="n">
        <v>44.29440520124674</v>
      </c>
      <c r="F68" s="17" t="n">
        <v>1.808098182211529</v>
      </c>
      <c r="G68" s="17" t="n">
        <v>80.08863352651511</v>
      </c>
      <c r="H68" s="15" t="inlineStr">
        <is>
          <t>Diesel</t>
        </is>
      </c>
      <c r="I68" s="15" t="inlineStr">
        <is>
          <t>Shell</t>
        </is>
      </c>
      <c r="J68" s="28" t="n">
        <v>453</v>
      </c>
      <c r="K68" s="16">
        <f>IF(J68&gt;0, E68/J68*100, "")</f>
        <v/>
      </c>
      <c r="L68" s="16">
        <f>IF(J68&gt;0, G68/J68*100, "")</f>
        <v/>
      </c>
      <c r="M68" s="15" t="inlineStr">
        <is>
          <t>Non</t>
        </is>
      </c>
      <c r="N68" s="15" t="inlineStr"/>
    </row>
    <row r="69">
      <c r="A69" s="14" t="n">
        <v>45392</v>
      </c>
      <c r="B69" s="15" t="inlineStr">
        <is>
          <t>VH008</t>
        </is>
      </c>
      <c r="C69" s="15" t="inlineStr">
        <is>
          <t>CD008</t>
        </is>
      </c>
      <c r="D69" s="28" t="n">
        <v>109440</v>
      </c>
      <c r="E69" s="16" t="n">
        <v>43.17681029888323</v>
      </c>
      <c r="F69" s="17" t="n">
        <v>1.785475664103398</v>
      </c>
      <c r="G69" s="17" t="n">
        <v>77.09114404226499</v>
      </c>
      <c r="H69" s="15" t="inlineStr">
        <is>
          <t>Diesel</t>
        </is>
      </c>
      <c r="I69" s="15" t="inlineStr">
        <is>
          <t>Total</t>
        </is>
      </c>
      <c r="J69" s="28" t="n">
        <v>586</v>
      </c>
      <c r="K69" s="16">
        <f>IF(J69&gt;0, E69/J69*100, "")</f>
        <v/>
      </c>
      <c r="L69" s="16">
        <f>IF(J69&gt;0, G69/J69*100, "")</f>
        <v/>
      </c>
      <c r="M69" s="15" t="inlineStr">
        <is>
          <t>Oui</t>
        </is>
      </c>
      <c r="N69" s="15" t="inlineStr">
        <is>
          <t>Voyage professionnel</t>
        </is>
      </c>
    </row>
    <row r="70">
      <c r="A70" s="14" t="n">
        <v>45393</v>
      </c>
      <c r="B70" s="15" t="inlineStr">
        <is>
          <t>VH005</t>
        </is>
      </c>
      <c r="C70" s="15" t="inlineStr">
        <is>
          <t>CD005</t>
        </is>
      </c>
      <c r="D70" s="28" t="n">
        <v>69118</v>
      </c>
      <c r="E70" s="16" t="n">
        <v>67.97017698805919</v>
      </c>
      <c r="F70" s="17" t="n">
        <v>1.738139295086185</v>
      </c>
      <c r="G70" s="17" t="n">
        <v>118.1416355169084</v>
      </c>
      <c r="H70" s="15" t="inlineStr">
        <is>
          <t>Diesel</t>
        </is>
      </c>
      <c r="I70" s="15" t="inlineStr">
        <is>
          <t>Shell</t>
        </is>
      </c>
      <c r="J70" s="28" t="n">
        <v>529</v>
      </c>
      <c r="K70" s="16">
        <f>IF(J70&gt;0, E70/J70*100, "")</f>
        <v/>
      </c>
      <c r="L70" s="16">
        <f>IF(J70&gt;0, G70/J70*100, "")</f>
        <v/>
      </c>
      <c r="M70" s="15" t="inlineStr">
        <is>
          <t>Oui</t>
        </is>
      </c>
      <c r="N70" s="15" t="inlineStr"/>
    </row>
    <row r="71">
      <c r="A71" s="14" t="n">
        <v>45394</v>
      </c>
      <c r="B71" s="15" t="inlineStr">
        <is>
          <t>VH002</t>
        </is>
      </c>
      <c r="C71" s="15" t="inlineStr">
        <is>
          <t>CD002</t>
        </is>
      </c>
      <c r="D71" s="28" t="n">
        <v>78106</v>
      </c>
      <c r="E71" s="16" t="n">
        <v>57.79528625751057</v>
      </c>
      <c r="F71" s="17" t="n">
        <v>1.721660093000973</v>
      </c>
      <c r="G71" s="17" t="n">
        <v>99.50383791312348</v>
      </c>
      <c r="H71" s="15" t="inlineStr">
        <is>
          <t>Diesel</t>
        </is>
      </c>
      <c r="I71" s="15" t="inlineStr">
        <is>
          <t>Total</t>
        </is>
      </c>
      <c r="J71" s="28" t="n">
        <v>494</v>
      </c>
      <c r="K71" s="16">
        <f>IF(J71&gt;0, E71/J71*100, "")</f>
        <v/>
      </c>
      <c r="L71" s="16">
        <f>IF(J71&gt;0, G71/J71*100, "")</f>
        <v/>
      </c>
      <c r="M71" s="15" t="inlineStr">
        <is>
          <t>Oui</t>
        </is>
      </c>
      <c r="N71" s="15" t="inlineStr"/>
    </row>
    <row r="72">
      <c r="A72" s="14" t="n">
        <v>45397</v>
      </c>
      <c r="B72" s="15" t="inlineStr">
        <is>
          <t>VH004</t>
        </is>
      </c>
      <c r="C72" s="15" t="inlineStr">
        <is>
          <t>CD004</t>
        </is>
      </c>
      <c r="D72" s="28" t="n">
        <v>96717</v>
      </c>
      <c r="E72" s="16" t="n">
        <v>31.33913717521349</v>
      </c>
      <c r="F72" s="17" t="n">
        <v>1.716745954717254</v>
      </c>
      <c r="G72" s="17" t="n">
        <v>53.80133696987688</v>
      </c>
      <c r="H72" s="15" t="inlineStr">
        <is>
          <t>Diesel</t>
        </is>
      </c>
      <c r="I72" s="15" t="inlineStr">
        <is>
          <t>BP</t>
        </is>
      </c>
      <c r="J72" s="28" t="n">
        <v>501</v>
      </c>
      <c r="K72" s="16">
        <f>IF(J72&gt;0, E72/J72*100, "")</f>
        <v/>
      </c>
      <c r="L72" s="16">
        <f>IF(J72&gt;0, G72/J72*100, "")</f>
        <v/>
      </c>
      <c r="M72" s="15" t="inlineStr">
        <is>
          <t>Oui</t>
        </is>
      </c>
      <c r="N72" s="15" t="inlineStr"/>
    </row>
    <row r="73">
      <c r="A73" s="14" t="n">
        <v>45397</v>
      </c>
      <c r="B73" s="15" t="inlineStr">
        <is>
          <t>VH003</t>
        </is>
      </c>
      <c r="C73" s="15" t="inlineStr">
        <is>
          <t>CD003</t>
        </is>
      </c>
      <c r="D73" s="28" t="n">
        <v>120686</v>
      </c>
      <c r="E73" s="16" t="n">
        <v>40.26511223606228</v>
      </c>
      <c r="F73" s="17" t="n">
        <v>1.677710236695942</v>
      </c>
      <c r="G73" s="17" t="n">
        <v>67.55319098015272</v>
      </c>
      <c r="H73" s="15" t="inlineStr">
        <is>
          <t>Diesel</t>
        </is>
      </c>
      <c r="I73" s="15" t="inlineStr">
        <is>
          <t>Carrefour</t>
        </is>
      </c>
      <c r="J73" s="28" t="n">
        <v>500</v>
      </c>
      <c r="K73" s="16">
        <f>IF(J73&gt;0, E73/J73*100, "")</f>
        <v/>
      </c>
      <c r="L73" s="16">
        <f>IF(J73&gt;0, G73/J73*100, "")</f>
        <v/>
      </c>
      <c r="M73" s="15" t="inlineStr">
        <is>
          <t>Oui</t>
        </is>
      </c>
      <c r="N73" s="15" t="inlineStr"/>
    </row>
    <row r="74">
      <c r="A74" s="14" t="n">
        <v>45398</v>
      </c>
      <c r="B74" s="15" t="inlineStr">
        <is>
          <t>VH001</t>
        </is>
      </c>
      <c r="C74" s="15" t="inlineStr">
        <is>
          <t>CD001</t>
        </is>
      </c>
      <c r="D74" s="28" t="n">
        <v>44811</v>
      </c>
      <c r="E74" s="16" t="n">
        <v>44.74179660488559</v>
      </c>
      <c r="F74" s="17" t="n">
        <v>1.89889425940454</v>
      </c>
      <c r="G74" s="17" t="n">
        <v>84.9599407284628</v>
      </c>
      <c r="H74" s="15" t="inlineStr">
        <is>
          <t>Essence</t>
        </is>
      </c>
      <c r="I74" s="15" t="inlineStr">
        <is>
          <t>Intermarché</t>
        </is>
      </c>
      <c r="J74" s="28" t="n">
        <v>311</v>
      </c>
      <c r="K74" s="16">
        <f>IF(J74&gt;0, E74/J74*100, "")</f>
        <v/>
      </c>
      <c r="L74" s="16">
        <f>IF(J74&gt;0, G74/J74*100, "")</f>
        <v/>
      </c>
      <c r="M74" s="15" t="inlineStr">
        <is>
          <t>Non</t>
        </is>
      </c>
      <c r="N74" s="15" t="inlineStr"/>
    </row>
    <row r="75">
      <c r="A75" s="14" t="n">
        <v>45402</v>
      </c>
      <c r="B75" s="15" t="inlineStr">
        <is>
          <t>VH005</t>
        </is>
      </c>
      <c r="C75" s="15" t="inlineStr">
        <is>
          <t>CD005</t>
        </is>
      </c>
      <c r="D75" s="28" t="n">
        <v>71304</v>
      </c>
      <c r="E75" s="16" t="n">
        <v>54.32374679834933</v>
      </c>
      <c r="F75" s="17" t="n">
        <v>1.777170875261383</v>
      </c>
      <c r="G75" s="17" t="n">
        <v>96.5425806451002</v>
      </c>
      <c r="H75" s="15" t="inlineStr">
        <is>
          <t>Diesel</t>
        </is>
      </c>
      <c r="I75" s="15" t="inlineStr">
        <is>
          <t>Intermarché</t>
        </is>
      </c>
      <c r="J75" s="28" t="n">
        <v>421</v>
      </c>
      <c r="K75" s="16">
        <f>IF(J75&gt;0, E75/J75*100, "")</f>
        <v/>
      </c>
      <c r="L75" s="16">
        <f>IF(J75&gt;0, G75/J75*100, "")</f>
        <v/>
      </c>
      <c r="M75" s="15" t="inlineStr">
        <is>
          <t>Oui</t>
        </is>
      </c>
      <c r="N75" s="15" t="inlineStr"/>
    </row>
    <row r="76">
      <c r="A76" s="14" t="n">
        <v>45404</v>
      </c>
      <c r="B76" s="15" t="inlineStr">
        <is>
          <t>VH008</t>
        </is>
      </c>
      <c r="C76" s="15" t="inlineStr">
        <is>
          <t>CD008</t>
        </is>
      </c>
      <c r="D76" s="28" t="n">
        <v>106690</v>
      </c>
      <c r="E76" s="16" t="n">
        <v>58.57069773674837</v>
      </c>
      <c r="F76" s="17" t="n">
        <v>1.792668723173803</v>
      </c>
      <c r="G76" s="17" t="n">
        <v>104.9978579271354</v>
      </c>
      <c r="H76" s="15" t="inlineStr">
        <is>
          <t>Diesel</t>
        </is>
      </c>
      <c r="I76" s="15" t="inlineStr">
        <is>
          <t>Shell</t>
        </is>
      </c>
      <c r="J76" s="28" t="n">
        <v>541</v>
      </c>
      <c r="K76" s="16">
        <f>IF(J76&gt;0, E76/J76*100, "")</f>
        <v/>
      </c>
      <c r="L76" s="16">
        <f>IF(J76&gt;0, G76/J76*100, "")</f>
        <v/>
      </c>
      <c r="M76" s="15" t="inlineStr">
        <is>
          <t>Oui</t>
        </is>
      </c>
      <c r="N76" s="15" t="inlineStr"/>
    </row>
    <row r="77">
      <c r="A77" s="14" t="n">
        <v>45404</v>
      </c>
      <c r="B77" s="15" t="inlineStr">
        <is>
          <t>VH001</t>
        </is>
      </c>
      <c r="C77" s="15" t="inlineStr">
        <is>
          <t>CD001</t>
        </is>
      </c>
      <c r="D77" s="28" t="n">
        <v>46164</v>
      </c>
      <c r="E77" s="16" t="n">
        <v>32.36059016171458</v>
      </c>
      <c r="F77" s="17" t="n">
        <v>1.825661620131205</v>
      </c>
      <c r="G77" s="17" t="n">
        <v>59.07948746303779</v>
      </c>
      <c r="H77" s="15" t="inlineStr">
        <is>
          <t>Essence</t>
        </is>
      </c>
      <c r="I77" s="15" t="inlineStr">
        <is>
          <t>Carrefour</t>
        </is>
      </c>
      <c r="J77" s="28" t="n">
        <v>366</v>
      </c>
      <c r="K77" s="16">
        <f>IF(J77&gt;0, E77/J77*100, "")</f>
        <v/>
      </c>
      <c r="L77" s="16">
        <f>IF(J77&gt;0, G77/J77*100, "")</f>
        <v/>
      </c>
      <c r="M77" s="15" t="inlineStr">
        <is>
          <t>Oui</t>
        </is>
      </c>
      <c r="N77" s="15" t="inlineStr"/>
    </row>
    <row r="78">
      <c r="A78" s="14" t="n">
        <v>45406</v>
      </c>
      <c r="B78" s="15" t="inlineStr">
        <is>
          <t>VH007</t>
        </is>
      </c>
      <c r="C78" s="15" t="inlineStr">
        <is>
          <t>CD007</t>
        </is>
      </c>
      <c r="D78" s="28" t="n">
        <v>149030</v>
      </c>
      <c r="E78" s="16" t="n">
        <v>41.9649360435599</v>
      </c>
      <c r="F78" s="17" t="n">
        <v>1.812577598833556</v>
      </c>
      <c r="G78" s="17" t="n">
        <v>76.06470300903956</v>
      </c>
      <c r="H78" s="15" t="inlineStr">
        <is>
          <t>Diesel</t>
        </is>
      </c>
      <c r="I78" s="15" t="inlineStr">
        <is>
          <t>Shell</t>
        </is>
      </c>
      <c r="J78" s="28" t="n">
        <v>530</v>
      </c>
      <c r="K78" s="16">
        <f>IF(J78&gt;0, E78/J78*100, "")</f>
        <v/>
      </c>
      <c r="L78" s="16">
        <f>IF(J78&gt;0, G78/J78*100, "")</f>
        <v/>
      </c>
      <c r="M78" s="15" t="inlineStr">
        <is>
          <t>Oui</t>
        </is>
      </c>
      <c r="N78" s="15" t="inlineStr">
        <is>
          <t>Carte carburant</t>
        </is>
      </c>
    </row>
    <row r="79">
      <c r="A79" s="14" t="n">
        <v>45409</v>
      </c>
      <c r="B79" s="15" t="inlineStr">
        <is>
          <t>VH004</t>
        </is>
      </c>
      <c r="C79" s="15" t="inlineStr">
        <is>
          <t>CD004</t>
        </is>
      </c>
      <c r="D79" s="28" t="n">
        <v>95370</v>
      </c>
      <c r="E79" s="16" t="n">
        <v>48.14207092373844</v>
      </c>
      <c r="F79" s="17" t="n">
        <v>1.69024010026218</v>
      </c>
      <c r="G79" s="17" t="n">
        <v>81.37165878496864</v>
      </c>
      <c r="H79" s="15" t="inlineStr">
        <is>
          <t>Diesel</t>
        </is>
      </c>
      <c r="I79" s="15" t="inlineStr">
        <is>
          <t>Shell</t>
        </is>
      </c>
      <c r="J79" s="28" t="n">
        <v>377</v>
      </c>
      <c r="K79" s="16">
        <f>IF(J79&gt;0, E79/J79*100, "")</f>
        <v/>
      </c>
      <c r="L79" s="16">
        <f>IF(J79&gt;0, G79/J79*100, "")</f>
        <v/>
      </c>
      <c r="M79" s="15" t="inlineStr">
        <is>
          <t>Oui</t>
        </is>
      </c>
      <c r="N79" s="15" t="inlineStr">
        <is>
          <t>Carte carburant</t>
        </is>
      </c>
    </row>
    <row r="80">
      <c r="A80" s="14" t="n">
        <v>45409</v>
      </c>
      <c r="B80" s="15" t="inlineStr">
        <is>
          <t>VH002</t>
        </is>
      </c>
      <c r="C80" s="15" t="inlineStr">
        <is>
          <t>CD002</t>
        </is>
      </c>
      <c r="D80" s="28" t="n">
        <v>80534</v>
      </c>
      <c r="E80" s="16" t="n">
        <v>54.51548012816689</v>
      </c>
      <c r="F80" s="17" t="n">
        <v>1.773789087349409</v>
      </c>
      <c r="G80" s="17" t="n">
        <v>96.69896374295597</v>
      </c>
      <c r="H80" s="15" t="inlineStr">
        <is>
          <t>Diesel</t>
        </is>
      </c>
      <c r="I80" s="15" t="inlineStr">
        <is>
          <t>Esso</t>
        </is>
      </c>
      <c r="J80" s="28" t="n">
        <v>457</v>
      </c>
      <c r="K80" s="16">
        <f>IF(J80&gt;0, E80/J80*100, "")</f>
        <v/>
      </c>
      <c r="L80" s="16">
        <f>IF(J80&gt;0, G80/J80*100, "")</f>
        <v/>
      </c>
      <c r="M80" s="15" t="inlineStr">
        <is>
          <t>Oui</t>
        </is>
      </c>
      <c r="N80" s="15" t="inlineStr"/>
    </row>
    <row r="81">
      <c r="A81" s="14" t="n">
        <v>45409</v>
      </c>
      <c r="B81" s="15" t="inlineStr">
        <is>
          <t>VH007</t>
        </is>
      </c>
      <c r="C81" s="15" t="inlineStr">
        <is>
          <t>CD007</t>
        </is>
      </c>
      <c r="D81" s="28" t="n">
        <v>152179</v>
      </c>
      <c r="E81" s="16" t="n">
        <v>63.78397205202654</v>
      </c>
      <c r="F81" s="17" t="n">
        <v>1.82785656337754</v>
      </c>
      <c r="G81" s="17" t="n">
        <v>116.5879519535863</v>
      </c>
      <c r="H81" s="15" t="inlineStr">
        <is>
          <t>Diesel</t>
        </is>
      </c>
      <c r="I81" s="15" t="inlineStr">
        <is>
          <t>Carrefour</t>
        </is>
      </c>
      <c r="J81" s="28" t="n">
        <v>466</v>
      </c>
      <c r="K81" s="16">
        <f>IF(J81&gt;0, E81/J81*100, "")</f>
        <v/>
      </c>
      <c r="L81" s="16">
        <f>IF(J81&gt;0, G81/J81*100, "")</f>
        <v/>
      </c>
      <c r="M81" s="15" t="inlineStr">
        <is>
          <t>Oui</t>
        </is>
      </c>
      <c r="N81" s="15" t="inlineStr"/>
    </row>
    <row r="82">
      <c r="A82" s="14" t="n">
        <v>45410</v>
      </c>
      <c r="B82" s="15" t="inlineStr">
        <is>
          <t>VH004</t>
        </is>
      </c>
      <c r="C82" s="15" t="inlineStr">
        <is>
          <t>CD004</t>
        </is>
      </c>
      <c r="D82" s="28" t="n">
        <v>96216</v>
      </c>
      <c r="E82" s="16" t="n">
        <v>40.50671247754781</v>
      </c>
      <c r="F82" s="17" t="n">
        <v>1.672502587857061</v>
      </c>
      <c r="G82" s="17" t="n">
        <v>67.74758144428063</v>
      </c>
      <c r="H82" s="15" t="inlineStr">
        <is>
          <t>Diesel</t>
        </is>
      </c>
      <c r="I82" s="15" t="inlineStr">
        <is>
          <t>Intermarché</t>
        </is>
      </c>
      <c r="J82" s="28" t="n">
        <v>514</v>
      </c>
      <c r="K82" s="16">
        <f>IF(J82&gt;0, E82/J82*100, "")</f>
        <v/>
      </c>
      <c r="L82" s="16">
        <f>IF(J82&gt;0, G82/J82*100, "")</f>
        <v/>
      </c>
      <c r="M82" s="15" t="inlineStr">
        <is>
          <t>Oui</t>
        </is>
      </c>
      <c r="N82" s="15" t="inlineStr">
        <is>
          <t>Facture jointe</t>
        </is>
      </c>
    </row>
    <row r="83">
      <c r="A83" s="14" t="n">
        <v>45411</v>
      </c>
      <c r="B83" s="15" t="inlineStr">
        <is>
          <t>VH002</t>
        </is>
      </c>
      <c r="C83" s="15" t="inlineStr">
        <is>
          <t>CD002</t>
        </is>
      </c>
      <c r="D83" s="28" t="n">
        <v>78864</v>
      </c>
      <c r="E83" s="16" t="n">
        <v>57.24103931702899</v>
      </c>
      <c r="F83" s="17" t="n">
        <v>1.676761658972076</v>
      </c>
      <c r="G83" s="17" t="n">
        <v>95.97958004650734</v>
      </c>
      <c r="H83" s="15" t="inlineStr">
        <is>
          <t>Diesel</t>
        </is>
      </c>
      <c r="I83" s="15" t="inlineStr">
        <is>
          <t>Carrefour</t>
        </is>
      </c>
      <c r="J83" s="28" t="n">
        <v>359</v>
      </c>
      <c r="K83" s="16">
        <f>IF(J83&gt;0, E83/J83*100, "")</f>
        <v/>
      </c>
      <c r="L83" s="16">
        <f>IF(J83&gt;0, G83/J83*100, "")</f>
        <v/>
      </c>
      <c r="M83" s="15" t="inlineStr">
        <is>
          <t>Oui</t>
        </is>
      </c>
      <c r="N83" s="15" t="inlineStr"/>
    </row>
  </sheetData>
  <mergeCells count="1">
    <mergeCell ref="A1:N1"/>
  </mergeCells>
  <dataValidations count="1">
    <dataValidation sqref="M4:M1000" showErrorMessage="1" showInputMessage="1" allowBlank="0" type="list">
      <formula1>"Oui,Non"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15" customWidth="1" min="5" max="5"/>
    <col width="20" customWidth="1" min="6" max="6"/>
    <col width="18" customWidth="1" min="7" max="7"/>
    <col width="12" customWidth="1" min="8" max="8"/>
  </cols>
  <sheetData>
    <row r="1">
      <c r="A1" s="27" t="inlineStr">
        <is>
          <t>GESTION DES VÉHICULES</t>
        </is>
      </c>
    </row>
    <row r="2">
      <c r="A2" t="inlineStr"/>
    </row>
    <row r="3">
      <c r="A3" s="13" t="inlineStr">
        <is>
          <t>ID Véhicule</t>
        </is>
      </c>
      <c r="B3" s="13" t="inlineStr">
        <is>
          <t>Marque</t>
        </is>
      </c>
      <c r="C3" s="13" t="inlineStr">
        <is>
          <t>Modèle</t>
        </is>
      </c>
      <c r="D3" s="13" t="inlineStr">
        <is>
          <t>Immatriculation</t>
        </is>
      </c>
      <c r="E3" s="13" t="inlineStr">
        <is>
          <t>Type Carburant</t>
        </is>
      </c>
      <c r="F3" s="13" t="inlineStr">
        <is>
          <t>Capacité Réservoir (L)</t>
        </is>
      </c>
      <c r="G3" s="13" t="inlineStr">
        <is>
          <t>Kilométrage Actuel</t>
        </is>
      </c>
      <c r="H3" s="13" t="inlineStr">
        <is>
          <t>Statut</t>
        </is>
      </c>
    </row>
    <row r="4">
      <c r="A4" s="15" t="inlineStr">
        <is>
          <t>VH001</t>
        </is>
      </c>
      <c r="B4" s="15" t="inlineStr">
        <is>
          <t>Renault</t>
        </is>
      </c>
      <c r="C4" s="15" t="inlineStr">
        <is>
          <t>Clio</t>
        </is>
      </c>
      <c r="D4" s="15" t="inlineStr">
        <is>
          <t>AB-123-CD</t>
        </is>
      </c>
      <c r="E4" s="15" t="inlineStr">
        <is>
          <t>Essence</t>
        </is>
      </c>
      <c r="F4" s="15" t="n">
        <v>45</v>
      </c>
      <c r="G4" s="28" t="n">
        <v>45000</v>
      </c>
      <c r="H4" s="15" t="inlineStr">
        <is>
          <t>Actif</t>
        </is>
      </c>
    </row>
    <row r="5">
      <c r="A5" s="15" t="inlineStr">
        <is>
          <t>VH002</t>
        </is>
      </c>
      <c r="B5" s="15" t="inlineStr">
        <is>
          <t>Peugeot</t>
        </is>
      </c>
      <c r="C5" s="15" t="inlineStr">
        <is>
          <t>3008</t>
        </is>
      </c>
      <c r="D5" s="15" t="inlineStr">
        <is>
          <t>EF-456-GH</t>
        </is>
      </c>
      <c r="E5" s="15" t="inlineStr">
        <is>
          <t>Diesel</t>
        </is>
      </c>
      <c r="F5" s="15" t="n">
        <v>53</v>
      </c>
      <c r="G5" s="28" t="n">
        <v>78000</v>
      </c>
      <c r="H5" s="15" t="inlineStr">
        <is>
          <t>Actif</t>
        </is>
      </c>
    </row>
    <row r="6">
      <c r="A6" s="15" t="inlineStr">
        <is>
          <t>VH003</t>
        </is>
      </c>
      <c r="B6" s="15" t="inlineStr">
        <is>
          <t>Citroën</t>
        </is>
      </c>
      <c r="C6" s="15" t="inlineStr">
        <is>
          <t>Berlingo</t>
        </is>
      </c>
      <c r="D6" s="15" t="inlineStr">
        <is>
          <t>IJ-789-KL</t>
        </is>
      </c>
      <c r="E6" s="15" t="inlineStr">
        <is>
          <t>Diesel</t>
        </is>
      </c>
      <c r="F6" s="15" t="n">
        <v>60</v>
      </c>
      <c r="G6" s="28" t="n">
        <v>120000</v>
      </c>
      <c r="H6" s="15" t="inlineStr">
        <is>
          <t>Actif</t>
        </is>
      </c>
    </row>
    <row r="7">
      <c r="A7" s="15" t="inlineStr">
        <is>
          <t>VH004</t>
        </is>
      </c>
      <c r="B7" s="15" t="inlineStr">
        <is>
          <t>Renault</t>
        </is>
      </c>
      <c r="C7" s="15" t="inlineStr">
        <is>
          <t>Kangoo</t>
        </is>
      </c>
      <c r="D7" s="15" t="inlineStr">
        <is>
          <t>MN-012-OP</t>
        </is>
      </c>
      <c r="E7" s="15" t="inlineStr">
        <is>
          <t>Diesel</t>
        </is>
      </c>
      <c r="F7" s="15" t="n">
        <v>50</v>
      </c>
      <c r="G7" s="28" t="n">
        <v>95000</v>
      </c>
      <c r="H7" s="15" t="inlineStr">
        <is>
          <t>Actif</t>
        </is>
      </c>
    </row>
    <row r="8">
      <c r="A8" s="15" t="inlineStr">
        <is>
          <t>VH005</t>
        </is>
      </c>
      <c r="B8" s="15" t="inlineStr">
        <is>
          <t>Peugeot</t>
        </is>
      </c>
      <c r="C8" s="15" t="inlineStr">
        <is>
          <t>Partner</t>
        </is>
      </c>
      <c r="D8" s="15" t="inlineStr">
        <is>
          <t>QR-345-ST</t>
        </is>
      </c>
      <c r="E8" s="15" t="inlineStr">
        <is>
          <t>Diesel</t>
        </is>
      </c>
      <c r="F8" s="15" t="n">
        <v>50</v>
      </c>
      <c r="G8" s="28" t="n">
        <v>68000</v>
      </c>
      <c r="H8" s="15" t="inlineStr">
        <is>
          <t>Actif</t>
        </is>
      </c>
    </row>
    <row r="9">
      <c r="A9" s="15" t="inlineStr">
        <is>
          <t>VH006</t>
        </is>
      </c>
      <c r="B9" s="15" t="inlineStr">
        <is>
          <t>Volkswagen</t>
        </is>
      </c>
      <c r="C9" s="15" t="inlineStr">
        <is>
          <t>Caddy</t>
        </is>
      </c>
      <c r="D9" s="15" t="inlineStr">
        <is>
          <t>UV-678-WX</t>
        </is>
      </c>
      <c r="E9" s="15" t="inlineStr">
        <is>
          <t>Diesel</t>
        </is>
      </c>
      <c r="F9" s="15" t="n">
        <v>55</v>
      </c>
      <c r="G9" s="28" t="n">
        <v>82000</v>
      </c>
      <c r="H9" s="15" t="inlineStr">
        <is>
          <t>Maintenance</t>
        </is>
      </c>
    </row>
    <row r="10">
      <c r="A10" s="15" t="inlineStr">
        <is>
          <t>VH007</t>
        </is>
      </c>
      <c r="B10" s="15" t="inlineStr">
        <is>
          <t>Ford</t>
        </is>
      </c>
      <c r="C10" s="15" t="inlineStr">
        <is>
          <t>Transit</t>
        </is>
      </c>
      <c r="D10" s="15" t="inlineStr">
        <is>
          <t>YZ-901-AB</t>
        </is>
      </c>
      <c r="E10" s="15" t="inlineStr">
        <is>
          <t>Diesel</t>
        </is>
      </c>
      <c r="F10" s="15" t="n">
        <v>80</v>
      </c>
      <c r="G10" s="28" t="n">
        <v>150000</v>
      </c>
      <c r="H10" s="15" t="inlineStr">
        <is>
          <t>Actif</t>
        </is>
      </c>
    </row>
    <row r="11">
      <c r="A11" s="15" t="inlineStr">
        <is>
          <t>VH008</t>
        </is>
      </c>
      <c r="B11" s="15" t="inlineStr">
        <is>
          <t>Mercedes</t>
        </is>
      </c>
      <c r="C11" s="15" t="inlineStr">
        <is>
          <t>Sprinter</t>
        </is>
      </c>
      <c r="D11" s="15" t="inlineStr">
        <is>
          <t>CD-234-EF</t>
        </is>
      </c>
      <c r="E11" s="15" t="inlineStr">
        <is>
          <t>Diesel</t>
        </is>
      </c>
      <c r="F11" s="15" t="n">
        <v>100</v>
      </c>
      <c r="G11" s="28" t="n">
        <v>105000</v>
      </c>
      <c r="H11" s="15" t="inlineStr">
        <is>
          <t>Actif</t>
        </is>
      </c>
    </row>
  </sheetData>
  <mergeCells count="1">
    <mergeCell ref="A1:H1"/>
  </mergeCells>
  <dataValidations count="2">
    <dataValidation sqref="H4:H100" showErrorMessage="1" showInputMessage="1" allowBlank="0" type="list">
      <formula1>"Actif,Maintenance,Hors Service"</formula1>
    </dataValidation>
    <dataValidation sqref="E4:E100" showErrorMessage="1" showInputMessage="1" allowBlank="0" type="list">
      <formula1>"Essence,Diesel,GPL,Électrique,Hybride"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25" customWidth="1" min="6" max="6"/>
  </cols>
  <sheetData>
    <row r="1">
      <c r="A1" s="27" t="inlineStr">
        <is>
          <t>GESTION DES CONDUCTEURS</t>
        </is>
      </c>
    </row>
    <row r="2">
      <c r="A2" t="inlineStr"/>
    </row>
    <row r="3">
      <c r="A3" s="13" t="inlineStr">
        <is>
          <t>ID Conducteur</t>
        </is>
      </c>
      <c r="B3" s="13" t="inlineStr">
        <is>
          <t>Nom</t>
        </is>
      </c>
      <c r="C3" s="13" t="inlineStr">
        <is>
          <t>Prénom</t>
        </is>
      </c>
      <c r="D3" s="13" t="inlineStr">
        <is>
          <t>Département</t>
        </is>
      </c>
      <c r="E3" s="13" t="inlineStr">
        <is>
          <t>Téléphone</t>
        </is>
      </c>
      <c r="F3" s="13" t="inlineStr">
        <is>
          <t>Email</t>
        </is>
      </c>
    </row>
    <row r="4">
      <c r="A4" s="15" t="inlineStr">
        <is>
          <t>CD001</t>
        </is>
      </c>
      <c r="B4" s="15" t="inlineStr">
        <is>
          <t>Dupont</t>
        </is>
      </c>
      <c r="C4" s="15" t="inlineStr">
        <is>
          <t>Jean</t>
        </is>
      </c>
      <c r="D4" s="15" t="inlineStr">
        <is>
          <t>Commercial</t>
        </is>
      </c>
      <c r="E4" s="15" t="inlineStr">
        <is>
          <t>0612345678</t>
        </is>
      </c>
      <c r="F4" s="15" t="inlineStr">
        <is>
          <t>j.dupont@entreprise.fr</t>
        </is>
      </c>
    </row>
    <row r="5">
      <c r="A5" s="15" t="inlineStr">
        <is>
          <t>CD002</t>
        </is>
      </c>
      <c r="B5" s="15" t="inlineStr">
        <is>
          <t>Martin</t>
        </is>
      </c>
      <c r="C5" s="15" t="inlineStr">
        <is>
          <t>Sophie</t>
        </is>
      </c>
      <c r="D5" s="15" t="inlineStr">
        <is>
          <t>Livraison</t>
        </is>
      </c>
      <c r="E5" s="15" t="inlineStr">
        <is>
          <t>0623456789</t>
        </is>
      </c>
      <c r="F5" s="15" t="inlineStr">
        <is>
          <t>s.martin@entreprise.fr</t>
        </is>
      </c>
    </row>
    <row r="6">
      <c r="A6" s="15" t="inlineStr">
        <is>
          <t>CD003</t>
        </is>
      </c>
      <c r="B6" s="15" t="inlineStr">
        <is>
          <t>Bernard</t>
        </is>
      </c>
      <c r="C6" s="15" t="inlineStr">
        <is>
          <t>Pierre</t>
        </is>
      </c>
      <c r="D6" s="15" t="inlineStr">
        <is>
          <t>Commercial</t>
        </is>
      </c>
      <c r="E6" s="15" t="inlineStr">
        <is>
          <t>0634567890</t>
        </is>
      </c>
      <c r="F6" s="15" t="inlineStr">
        <is>
          <t>p.bernard@entreprise.fr</t>
        </is>
      </c>
    </row>
    <row r="7">
      <c r="A7" s="15" t="inlineStr">
        <is>
          <t>CD004</t>
        </is>
      </c>
      <c r="B7" s="15" t="inlineStr">
        <is>
          <t>Dubois</t>
        </is>
      </c>
      <c r="C7" s="15" t="inlineStr">
        <is>
          <t>Marie</t>
        </is>
      </c>
      <c r="D7" s="15" t="inlineStr">
        <is>
          <t>Livraison</t>
        </is>
      </c>
      <c r="E7" s="15" t="inlineStr">
        <is>
          <t>0645678901</t>
        </is>
      </c>
      <c r="F7" s="15" t="inlineStr">
        <is>
          <t>m.dubois@entreprise.fr</t>
        </is>
      </c>
    </row>
    <row r="8">
      <c r="A8" s="15" t="inlineStr">
        <is>
          <t>CD005</t>
        </is>
      </c>
      <c r="B8" s="15" t="inlineStr">
        <is>
          <t>Thomas</t>
        </is>
      </c>
      <c r="C8" s="15" t="inlineStr">
        <is>
          <t>Luc</t>
        </is>
      </c>
      <c r="D8" s="15" t="inlineStr">
        <is>
          <t>Maintenance</t>
        </is>
      </c>
      <c r="E8" s="15" t="inlineStr">
        <is>
          <t>0656789012</t>
        </is>
      </c>
      <c r="F8" s="15" t="inlineStr">
        <is>
          <t>l.thomas@entreprise.fr</t>
        </is>
      </c>
    </row>
    <row r="9">
      <c r="A9" s="15" t="inlineStr">
        <is>
          <t>CD006</t>
        </is>
      </c>
      <c r="B9" s="15" t="inlineStr">
        <is>
          <t>Robert</t>
        </is>
      </c>
      <c r="C9" s="15" t="inlineStr">
        <is>
          <t>Claire</t>
        </is>
      </c>
      <c r="D9" s="15" t="inlineStr">
        <is>
          <t>Commercial</t>
        </is>
      </c>
      <c r="E9" s="15" t="inlineStr">
        <is>
          <t>0667890123</t>
        </is>
      </c>
      <c r="F9" s="15" t="inlineStr">
        <is>
          <t>c.robert@entreprise.fr</t>
        </is>
      </c>
    </row>
    <row r="10">
      <c r="A10" s="15" t="inlineStr">
        <is>
          <t>CD007</t>
        </is>
      </c>
      <c r="B10" s="15" t="inlineStr">
        <is>
          <t>Petit</t>
        </is>
      </c>
      <c r="C10" s="15" t="inlineStr">
        <is>
          <t>Antoine</t>
        </is>
      </c>
      <c r="D10" s="15" t="inlineStr">
        <is>
          <t>Livraison</t>
        </is>
      </c>
      <c r="E10" s="15" t="inlineStr">
        <is>
          <t>0678901234</t>
        </is>
      </c>
      <c r="F10" s="15" t="inlineStr">
        <is>
          <t>a.petit@entreprise.fr</t>
        </is>
      </c>
    </row>
    <row r="11">
      <c r="A11" s="15" t="inlineStr">
        <is>
          <t>CD008</t>
        </is>
      </c>
      <c r="B11" s="15" t="inlineStr">
        <is>
          <t>Roux</t>
        </is>
      </c>
      <c r="C11" s="15" t="inlineStr">
        <is>
          <t>Émilie</t>
        </is>
      </c>
      <c r="D11" s="15" t="inlineStr">
        <is>
          <t>Direction</t>
        </is>
      </c>
      <c r="E11" s="15" t="inlineStr">
        <is>
          <t>0689012345</t>
        </is>
      </c>
      <c r="F11" s="15" t="inlineStr">
        <is>
          <t>e.roux@entreprise.fr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8" customWidth="1" min="5" max="5"/>
    <col width="15" customWidth="1" min="6" max="6"/>
  </cols>
  <sheetData>
    <row r="1">
      <c r="A1" s="27" t="inlineStr">
        <is>
          <t>STATISTIQUES ET ANALYSES</t>
        </is>
      </c>
    </row>
    <row r="3">
      <c r="A3" s="29" t="inlineStr">
        <is>
          <t>CONSOMMATION PAR VÉHICULE</t>
        </is>
      </c>
    </row>
    <row r="4">
      <c r="A4" t="inlineStr"/>
    </row>
    <row r="5">
      <c r="A5" s="13" t="inlineStr">
        <is>
          <t>ID Véhicule</t>
        </is>
      </c>
      <c r="B5" s="13" t="inlineStr">
        <is>
          <t>Total Litres</t>
        </is>
      </c>
      <c r="C5" s="13" t="inlineStr">
        <is>
          <t>Total Coût (€)</t>
        </is>
      </c>
      <c r="D5" s="13" t="inlineStr">
        <is>
          <t>Km Parcourus</t>
        </is>
      </c>
      <c r="E5" s="13" t="inlineStr">
        <is>
          <t>Conso Moyenne (L/100km)</t>
        </is>
      </c>
      <c r="F5" s="13" t="inlineStr">
        <is>
          <t>Coût/100km (€)</t>
        </is>
      </c>
    </row>
    <row r="6">
      <c r="A6" s="15" t="inlineStr">
        <is>
          <t>VH001</t>
        </is>
      </c>
      <c r="B6" s="16">
        <f>SUMIF('Historique Pleins'!$B:$B, A6, 'Historique Pleins'!$E:$E)</f>
        <v/>
      </c>
      <c r="C6" s="17">
        <f>SUMIF('Historique Pleins'!$B:$B, A6, 'Historique Pleins'!$G:$G)</f>
        <v/>
      </c>
      <c r="D6" s="28">
        <f>SUMIF('Historique Pleins'!$B:$B, A6, 'Historique Pleins'!$J:$J)</f>
        <v/>
      </c>
      <c r="E6" s="16">
        <f>IF(D6&gt;0, B6/D6*100, 0)</f>
        <v/>
      </c>
      <c r="F6" s="17">
        <f>IF(D6&gt;0, C6/D6*100, 0)</f>
        <v/>
      </c>
    </row>
    <row r="7">
      <c r="A7" s="15" t="inlineStr">
        <is>
          <t>VH002</t>
        </is>
      </c>
      <c r="B7" s="16">
        <f>SUMIF('Historique Pleins'!$B:$B, A7, 'Historique Pleins'!$E:$E)</f>
        <v/>
      </c>
      <c r="C7" s="17">
        <f>SUMIF('Historique Pleins'!$B:$B, A7, 'Historique Pleins'!$G:$G)</f>
        <v/>
      </c>
      <c r="D7" s="28">
        <f>SUMIF('Historique Pleins'!$B:$B, A7, 'Historique Pleins'!$J:$J)</f>
        <v/>
      </c>
      <c r="E7" s="16">
        <f>IF(D7&gt;0, B7/D7*100, 0)</f>
        <v/>
      </c>
      <c r="F7" s="17">
        <f>IF(D7&gt;0, C7/D7*100, 0)</f>
        <v/>
      </c>
    </row>
    <row r="8">
      <c r="A8" s="15" t="inlineStr">
        <is>
          <t>VH003</t>
        </is>
      </c>
      <c r="B8" s="16">
        <f>SUMIF('Historique Pleins'!$B:$B, A8, 'Historique Pleins'!$E:$E)</f>
        <v/>
      </c>
      <c r="C8" s="17">
        <f>SUMIF('Historique Pleins'!$B:$B, A8, 'Historique Pleins'!$G:$G)</f>
        <v/>
      </c>
      <c r="D8" s="28">
        <f>SUMIF('Historique Pleins'!$B:$B, A8, 'Historique Pleins'!$J:$J)</f>
        <v/>
      </c>
      <c r="E8" s="16">
        <f>IF(D8&gt;0, B8/D8*100, 0)</f>
        <v/>
      </c>
      <c r="F8" s="17">
        <f>IF(D8&gt;0, C8/D8*100, 0)</f>
        <v/>
      </c>
    </row>
    <row r="9">
      <c r="A9" s="15" t="inlineStr">
        <is>
          <t>VH004</t>
        </is>
      </c>
      <c r="B9" s="16">
        <f>SUMIF('Historique Pleins'!$B:$B, A9, 'Historique Pleins'!$E:$E)</f>
        <v/>
      </c>
      <c r="C9" s="17">
        <f>SUMIF('Historique Pleins'!$B:$B, A9, 'Historique Pleins'!$G:$G)</f>
        <v/>
      </c>
      <c r="D9" s="28">
        <f>SUMIF('Historique Pleins'!$B:$B, A9, 'Historique Pleins'!$J:$J)</f>
        <v/>
      </c>
      <c r="E9" s="16">
        <f>IF(D9&gt;0, B9/D9*100, 0)</f>
        <v/>
      </c>
      <c r="F9" s="17">
        <f>IF(D9&gt;0, C9/D9*100, 0)</f>
        <v/>
      </c>
    </row>
    <row r="10">
      <c r="A10" s="15" t="inlineStr">
        <is>
          <t>VH005</t>
        </is>
      </c>
      <c r="B10" s="16">
        <f>SUMIF('Historique Pleins'!$B:$B, A10, 'Historique Pleins'!$E:$E)</f>
        <v/>
      </c>
      <c r="C10" s="17">
        <f>SUMIF('Historique Pleins'!$B:$B, A10, 'Historique Pleins'!$G:$G)</f>
        <v/>
      </c>
      <c r="D10" s="28">
        <f>SUMIF('Historique Pleins'!$B:$B, A10, 'Historique Pleins'!$J:$J)</f>
        <v/>
      </c>
      <c r="E10" s="16">
        <f>IF(D10&gt;0, B10/D10*100, 0)</f>
        <v/>
      </c>
      <c r="F10" s="17">
        <f>IF(D10&gt;0, C10/D10*100, 0)</f>
        <v/>
      </c>
    </row>
    <row r="11">
      <c r="A11" s="15" t="inlineStr">
        <is>
          <t>VH006</t>
        </is>
      </c>
      <c r="B11" s="16">
        <f>SUMIF('Historique Pleins'!$B:$B, A11, 'Historique Pleins'!$E:$E)</f>
        <v/>
      </c>
      <c r="C11" s="17">
        <f>SUMIF('Historique Pleins'!$B:$B, A11, 'Historique Pleins'!$G:$G)</f>
        <v/>
      </c>
      <c r="D11" s="28">
        <f>SUMIF('Historique Pleins'!$B:$B, A11, 'Historique Pleins'!$J:$J)</f>
        <v/>
      </c>
      <c r="E11" s="16">
        <f>IF(D11&gt;0, B11/D11*100, 0)</f>
        <v/>
      </c>
      <c r="F11" s="17">
        <f>IF(D11&gt;0, C11/D11*100, 0)</f>
        <v/>
      </c>
    </row>
    <row r="12">
      <c r="A12" s="15" t="inlineStr">
        <is>
          <t>VH007</t>
        </is>
      </c>
      <c r="B12" s="16">
        <f>SUMIF('Historique Pleins'!$B:$B, A12, 'Historique Pleins'!$E:$E)</f>
        <v/>
      </c>
      <c r="C12" s="17">
        <f>SUMIF('Historique Pleins'!$B:$B, A12, 'Historique Pleins'!$G:$G)</f>
        <v/>
      </c>
      <c r="D12" s="28">
        <f>SUMIF('Historique Pleins'!$B:$B, A12, 'Historique Pleins'!$J:$J)</f>
        <v/>
      </c>
      <c r="E12" s="16">
        <f>IF(D12&gt;0, B12/D12*100, 0)</f>
        <v/>
      </c>
      <c r="F12" s="17">
        <f>IF(D12&gt;0, C12/D12*100, 0)</f>
        <v/>
      </c>
    </row>
    <row r="13">
      <c r="A13" s="15" t="inlineStr">
        <is>
          <t>VH008</t>
        </is>
      </c>
      <c r="B13" s="16">
        <f>SUMIF('Historique Pleins'!$B:$B, A13, 'Historique Pleins'!$E:$E)</f>
        <v/>
      </c>
      <c r="C13" s="17">
        <f>SUMIF('Historique Pleins'!$B:$B, A13, 'Historique Pleins'!$G:$G)</f>
        <v/>
      </c>
      <c r="D13" s="28">
        <f>SUMIF('Historique Pleins'!$B:$B, A13, 'Historique Pleins'!$J:$J)</f>
        <v/>
      </c>
      <c r="E13" s="16">
        <f>IF(D13&gt;0, B13/D13*100, 0)</f>
        <v/>
      </c>
      <c r="F13" s="17">
        <f>IF(D13&gt;0, C13/D13*100, 0)</f>
        <v/>
      </c>
    </row>
    <row r="15">
      <c r="A15" s="29" t="inlineStr">
        <is>
          <t>STATISTIQUES PAR MOIS</t>
        </is>
      </c>
    </row>
    <row r="16">
      <c r="A16" t="inlineStr"/>
    </row>
    <row r="17">
      <c r="A17" s="13" t="inlineStr">
        <is>
          <t>Mois</t>
        </is>
      </c>
      <c r="B17" s="13" t="inlineStr">
        <is>
          <t>Total Litres</t>
        </is>
      </c>
      <c r="C17" s="13" t="inlineStr">
        <is>
          <t>Total Coût (€)</t>
        </is>
      </c>
      <c r="D17" s="13" t="inlineStr">
        <is>
          <t>Nombre de Pleins</t>
        </is>
      </c>
      <c r="E17" s="13" t="inlineStr">
        <is>
          <t>Coût Moyen/Plein (€)</t>
        </is>
      </c>
    </row>
    <row r="18">
      <c r="A18" s="15" t="inlineStr">
        <is>
          <t>Janvier 2024</t>
        </is>
      </c>
      <c r="B18" s="16" t="n">
        <v>1420.446614823884</v>
      </c>
      <c r="C18" s="17" t="n">
        <v>1567.132171665895</v>
      </c>
      <c r="D18" s="15" t="n">
        <v>24</v>
      </c>
      <c r="E18" s="17">
        <f>C18/D18</f>
        <v/>
      </c>
    </row>
    <row r="19">
      <c r="A19" s="15" t="inlineStr">
        <is>
          <t>Février 2024</t>
        </is>
      </c>
      <c r="B19" s="16" t="n">
        <v>1184.407332953142</v>
      </c>
      <c r="C19" s="17" t="n">
        <v>1977.269477818775</v>
      </c>
      <c r="D19" s="15" t="n">
        <v>20</v>
      </c>
      <c r="E19" s="17">
        <f>C19/D19</f>
        <v/>
      </c>
    </row>
    <row r="20">
      <c r="A20" s="15" t="inlineStr">
        <is>
          <t>Mars 2024</t>
        </is>
      </c>
      <c r="B20" s="16" t="n">
        <v>991.4392300087534</v>
      </c>
      <c r="C20" s="17" t="n">
        <v>1505.959733318944</v>
      </c>
      <c r="D20" s="15" t="n">
        <v>15</v>
      </c>
      <c r="E20" s="17">
        <f>C20/D20</f>
        <v/>
      </c>
    </row>
    <row r="21">
      <c r="A21" s="15" t="inlineStr">
        <is>
          <t>Avril 2024</t>
        </is>
      </c>
      <c r="B21" s="16" t="n">
        <v>1137.94410370611</v>
      </c>
      <c r="C21" s="17" t="n">
        <v>2186.213983700971</v>
      </c>
      <c r="D21" s="15" t="n">
        <v>15</v>
      </c>
      <c r="E21" s="17">
        <f>C21/D21</f>
        <v/>
      </c>
    </row>
    <row r="22">
      <c r="A22" s="15" t="inlineStr">
        <is>
          <t>Mai 2024</t>
        </is>
      </c>
      <c r="B22" s="16" t="n">
        <v>1229.629628329565</v>
      </c>
      <c r="C22" s="17" t="n">
        <v>2321.994597521934</v>
      </c>
      <c r="D22" s="15" t="n">
        <v>17</v>
      </c>
      <c r="E22" s="17">
        <f>C22/D22</f>
        <v/>
      </c>
    </row>
  </sheetData>
  <mergeCells count="3">
    <mergeCell ref="A1:F1"/>
    <mergeCell ref="A3:F3"/>
    <mergeCell ref="A15:E15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" t="inlineStr">
        <is>
          <t>📋 GUIDE D'UTILISATION - GESTION CARBURANT</t>
        </is>
      </c>
    </row>
    <row r="3">
      <c r="A3" s="30" t="inlineStr"/>
    </row>
    <row r="4">
      <c r="A4" s="31" t="inlineStr">
        <is>
          <t>PRÉSENTATION DU SYSTÈME</t>
        </is>
      </c>
    </row>
    <row r="5">
      <c r="A5" s="30" t="inlineStr">
        <is>
          <t>Ce fichier Excel permet de gérer efficacement la consommation de carburant de votre flotte de véhicules.</t>
        </is>
      </c>
    </row>
    <row r="6">
      <c r="A6" s="30" t="inlineStr">
        <is>
          <t>Il comprend 6 feuilles de travail interconnectées pour un suivi complet.</t>
        </is>
      </c>
    </row>
    <row r="7">
      <c r="A7" s="30" t="inlineStr"/>
    </row>
    <row r="8">
      <c r="A8" s="31" t="inlineStr">
        <is>
          <t>📊 STRUCTURE DES FEUILLES</t>
        </is>
      </c>
    </row>
    <row r="9">
      <c r="A9" s="30" t="inlineStr"/>
    </row>
    <row r="10">
      <c r="A10" s="32" t="inlineStr">
        <is>
          <t>1. TABLEAU DE BORD</t>
        </is>
      </c>
    </row>
    <row r="11">
      <c r="A11" s="32" t="inlineStr">
        <is>
          <t>2. HISTORIQUE PLEINS</t>
        </is>
      </c>
    </row>
    <row r="12">
      <c r="A12" s="32" t="inlineStr">
        <is>
          <t>3. VÉHICULES</t>
        </is>
      </c>
    </row>
    <row r="13">
      <c r="A13" s="32" t="inlineStr">
        <is>
          <t>4. CONDUCTEURS</t>
        </is>
      </c>
    </row>
    <row r="14">
      <c r="A14" s="32" t="inlineStr">
        <is>
          <t>5. STATISTIQUES</t>
        </is>
      </c>
    </row>
    <row r="15">
      <c r="A15" s="32" t="inlineStr">
        <is>
          <t>6. INSTRUCTIONS</t>
        </is>
      </c>
    </row>
    <row r="16">
      <c r="A16" s="30" t="inlineStr"/>
    </row>
    <row r="17">
      <c r="A17" s="31" t="inlineStr">
        <is>
          <t>🔧 COMMENT UTILISER CE FICHIER</t>
        </is>
      </c>
    </row>
    <row r="18">
      <c r="A18" s="30" t="inlineStr"/>
    </row>
    <row r="19">
      <c r="A19" s="32" t="inlineStr">
        <is>
          <t>ÉTAPE 1 - Configuration initiale :</t>
        </is>
      </c>
    </row>
    <row r="20">
      <c r="A20" s="30" t="inlineStr">
        <is>
          <t xml:space="preserve">  • Vérifiez et complétez la feuille "Véhicules" avec votre flotte</t>
        </is>
      </c>
    </row>
    <row r="21">
      <c r="A21" s="30" t="inlineStr">
        <is>
          <t xml:space="preserve">  • Ajoutez tous les conducteurs dans la feuille "Conducteurs"</t>
        </is>
      </c>
    </row>
    <row r="22">
      <c r="A22" s="30" t="inlineStr"/>
    </row>
    <row r="23">
      <c r="A23" s="32" t="inlineStr">
        <is>
          <t>ÉTAPE 2 - Enregistrement des pleins :</t>
        </is>
      </c>
    </row>
    <row r="24">
      <c r="A24" s="30" t="inlineStr">
        <is>
          <t xml:space="preserve">  • Allez dans "Historique Pleins"</t>
        </is>
      </c>
    </row>
    <row r="25">
      <c r="A25" s="30" t="inlineStr">
        <is>
          <t xml:space="preserve">  • Ajoutez une nouvelle ligne pour chaque plein</t>
        </is>
      </c>
    </row>
    <row r="26">
      <c r="A26" s="30" t="inlineStr">
        <is>
          <t xml:space="preserve">  • Remplissez : Date, ID Véhicule, Conducteur, Kilométrage</t>
        </is>
      </c>
    </row>
    <row r="27">
      <c r="A27" s="30" t="inlineStr">
        <is>
          <t xml:space="preserve">  • Indiquez : Litres, Prix/Litre, Type carburant, Station</t>
        </is>
      </c>
    </row>
    <row r="28">
      <c r="A28" s="30" t="inlineStr">
        <is>
          <t xml:space="preserve">  • Les calculs (consommation, coût) se font automatiquement</t>
        </is>
      </c>
    </row>
    <row r="29">
      <c r="A29" s="30" t="inlineStr"/>
    </row>
    <row r="30">
      <c r="A30" s="32" t="inlineStr">
        <is>
          <t>ÉTAPE 3 - Suivi et analyse :</t>
        </is>
      </c>
    </row>
    <row r="31">
      <c r="A31" s="30" t="inlineStr">
        <is>
          <t xml:space="preserve">  • Consultez le "Tableau de Bord" pour la vue d'ensemble</t>
        </is>
      </c>
    </row>
    <row r="32">
      <c r="A32" s="30" t="inlineStr">
        <is>
          <t xml:space="preserve">  • Analysez les "Statistiques" pour identifier les tendances</t>
        </is>
      </c>
    </row>
    <row r="33">
      <c r="A33" s="30" t="inlineStr">
        <is>
          <t xml:space="preserve">  • Surveillez les alertes et notifications</t>
        </is>
      </c>
    </row>
    <row r="34">
      <c r="A34" s="30" t="inlineStr"/>
    </row>
    <row r="35">
      <c r="A35" s="31" t="inlineStr">
        <is>
          <t>💡 CONSEILS D'UTILISATION</t>
        </is>
      </c>
    </row>
    <row r="36">
      <c r="A36" s="30" t="inlineStr"/>
    </row>
    <row r="37">
      <c r="A37" s="30" t="inlineStr">
        <is>
          <t>✓ Enregistrez chaque plein immédiatement après le ravitaillement</t>
        </is>
      </c>
    </row>
    <row r="38">
      <c r="A38" s="30" t="inlineStr">
        <is>
          <t>✓ Vérifiez la cohérence des kilométrages</t>
        </is>
      </c>
    </row>
    <row r="39">
      <c r="A39" s="30" t="inlineStr">
        <is>
          <t>✓ Utilisez toujours les listes déroulantes (évite les erreurs)</t>
        </is>
      </c>
    </row>
    <row r="40">
      <c r="A40" s="30" t="inlineStr">
        <is>
          <t>✓ Consultez le tableau de bord chaque semaine</t>
        </is>
      </c>
    </row>
    <row r="41">
      <c r="A41" s="30" t="inlineStr">
        <is>
          <t>✓ Conservez les factures de carburant comme justificatifs</t>
        </is>
      </c>
    </row>
    <row r="42">
      <c r="A42" s="30" t="inlineStr"/>
    </row>
    <row r="43">
      <c r="A43" s="31" t="inlineStr">
        <is>
          <t>📈 INDICATEURS À SURVEILLER</t>
        </is>
      </c>
    </row>
    <row r="44">
      <c r="A44" s="30" t="inlineStr"/>
    </row>
    <row r="45">
      <c r="A45" s="30" t="inlineStr">
        <is>
          <t>• Consommation moyenne : Doit rester stable (alerte si +15%)</t>
        </is>
      </c>
    </row>
    <row r="46">
      <c r="A46" s="30" t="inlineStr">
        <is>
          <t>• Coût/100km : Permet de comparer l'efficacité des véhicules</t>
        </is>
      </c>
    </row>
    <row r="47">
      <c r="A47" s="30" t="inlineStr">
        <is>
          <t>• Fréquence des pleins : Détecte les usages anormaux</t>
        </is>
      </c>
    </row>
    <row r="48">
      <c r="A48" s="30" t="inlineStr">
        <is>
          <t>• Budget mensuel : Suivez l'évolution par rapport aux objectifs</t>
        </is>
      </c>
    </row>
    <row r="49">
      <c r="A49" s="30" t="inlineStr"/>
    </row>
    <row r="50">
      <c r="A50" s="31" t="inlineStr">
        <is>
          <t>⚠️ POINTS D'ATTENTION</t>
        </is>
      </c>
    </row>
    <row r="51">
      <c r="A51" s="30" t="inlineStr"/>
    </row>
    <row r="52">
      <c r="A52" s="30" t="inlineStr">
        <is>
          <t>• Ne supprimez pas les en-têtes des colonnes</t>
        </is>
      </c>
    </row>
    <row r="53">
      <c r="A53" s="30" t="inlineStr">
        <is>
          <t>• Ne modifiez pas les formules de calcul</t>
        </is>
      </c>
    </row>
    <row r="54">
      <c r="A54" s="30" t="inlineStr">
        <is>
          <t>• Faites une sauvegarde régulière du fichier</t>
        </is>
      </c>
    </row>
    <row r="55">
      <c r="A55" s="30" t="inlineStr">
        <is>
          <t>• En cas d'erreur, utilisez Ctrl+Z pour annuler</t>
        </is>
      </c>
    </row>
    <row r="56">
      <c r="A56" s="30" t="inlineStr"/>
    </row>
    <row r="57">
      <c r="A57" s="31" t="inlineStr">
        <is>
          <t>📞 SUPPORT</t>
        </is>
      </c>
    </row>
    <row r="58">
      <c r="A58" s="30" t="inlineStr"/>
    </row>
    <row r="59">
      <c r="A59" s="30" t="inlineStr">
        <is>
          <t>Pour toute question ou problème technique :</t>
        </is>
      </c>
    </row>
    <row r="60">
      <c r="A60" s="30" t="inlineStr">
        <is>
          <t>Contactez le service informatique ou le responsable de flotte</t>
        </is>
      </c>
    </row>
    <row r="61">
      <c r="A61" s="30" t="inlineStr"/>
    </row>
    <row r="62">
      <c r="A62" s="30" t="inlineStr">
        <is>
          <t>📅 Dernière mise à jour : Mai 2024</t>
        </is>
      </c>
    </row>
    <row r="63">
      <c r="A63" s="30" t="inlineStr">
        <is>
          <t>Version : 1.0</t>
        </is>
      </c>
    </row>
  </sheetData>
  <mergeCells count="62">
    <mergeCell ref="A1:E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2026-01-11T14:03:21Z</dcterms:created>
  <dcterms:modified xmlns:dcterms="http://purl.org/dc/terms/" xmlns:xsi="http://www.w3.org/2001/XMLSchema-instance" xsi:type="dcterms:W3CDTF">2026-01-11T14:03:21Z</dcterms:modified>
</cp:coreProperties>
</file>