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Inventaire Troupeau" sheetId="2" state="visible" r:id="rId2"/>
    <sheet xmlns:r="http://schemas.openxmlformats.org/officeDocument/2006/relationships" name="Suivi Sanitaire" sheetId="3" state="visible" r:id="rId3"/>
    <sheet xmlns:r="http://schemas.openxmlformats.org/officeDocument/2006/relationships" name="Reproduction" sheetId="4" state="visible" r:id="rId4"/>
    <sheet xmlns:r="http://schemas.openxmlformats.org/officeDocument/2006/relationships" name="Alimentation" sheetId="5" state="visible" r:id="rId5"/>
    <sheet xmlns:r="http://schemas.openxmlformats.org/officeDocument/2006/relationships" name="Finances" sheetId="6" state="visible" r:id="rId6"/>
    <sheet xmlns:r="http://schemas.openxmlformats.org/officeDocument/2006/relationships" name="Instruc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6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b val="1"/>
      <color rgb="00FFFFFF"/>
    </font>
    <font>
      <b val="1"/>
      <sz val="12"/>
    </font>
    <font>
      <b val="1"/>
      <color rgb="00FFFFFF"/>
      <sz val="12"/>
    </font>
    <font>
      <name val="Calibri"/>
      <b val="1"/>
      <color rgb="001E3A8A"/>
      <sz val="18"/>
    </font>
    <font>
      <b val="1"/>
      <color rgb="00FFFFFF"/>
      <sz val="14"/>
    </font>
    <font>
      <b val="1"/>
    </font>
    <font>
      <b val="1"/>
      <color rgb="001E3A8A"/>
      <sz val="12"/>
    </font>
    <font>
      <b val="1"/>
      <sz val="11"/>
    </font>
    <font>
      <b val="1"/>
      <color rgb="00FFFFFF"/>
      <sz val="13"/>
    </font>
    <font>
      <b val="1"/>
      <color rgb="001E3A8A"/>
      <sz val="11"/>
    </font>
    <font>
      <sz val="10"/>
    </font>
    <font>
      <b val="1"/>
      <color rgb="0010B981"/>
      <sz val="10"/>
    </font>
    <font>
      <color rgb="003B82F6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6" fillId="0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0" fontId="7" fillId="6" borderId="0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9" fillId="3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8" fillId="0" borderId="0" pivotButton="0" quotePrefix="0" xfId="0"/>
    <xf numFmtId="164" fontId="4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164" fontId="4" fillId="5" borderId="0" applyAlignment="1" pivotButton="0" quotePrefix="0" xfId="0">
      <alignment horizontal="center" vertical="center" wrapText="1"/>
    </xf>
    <xf numFmtId="0" fontId="3" fillId="2" borderId="0" pivotButton="0" quotePrefix="0" xfId="0"/>
    <xf numFmtId="164" fontId="5" fillId="2" borderId="0" applyAlignment="1" pivotButton="0" quotePrefix="0" xfId="0">
      <alignment horizontal="center" vertical="center" wrapText="1"/>
    </xf>
    <xf numFmtId="0" fontId="10" fillId="4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4" fillId="4" borderId="0" pivotButton="0" quotePrefix="0" xfId="0"/>
    <xf numFmtId="0" fontId="4" fillId="5" borderId="0" applyAlignment="1" pivotButton="0" quotePrefix="0" xfId="0">
      <alignment horizontal="center" vertical="center" wrapText="1"/>
    </xf>
    <xf numFmtId="0" fontId="4" fillId="5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5" fillId="2" borderId="0" pivotButton="0" quotePrefix="0" xfId="0"/>
    <xf numFmtId="0" fontId="0" fillId="0" borderId="0" applyAlignment="1" pivotButton="0" quotePrefix="0" xfId="0">
      <alignment horizontal="left" vertical="center" wrapText="1"/>
    </xf>
    <xf numFmtId="0" fontId="11" fillId="2" borderId="0" applyAlignment="1" pivotButton="0" quotePrefix="0" xfId="0">
      <alignment horizontal="center" vertical="center" wrapText="1"/>
    </xf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pivotButton="0" quotePrefix="0" xfId="0"/>
  </cellXfs>
  <cellStyles count="1">
    <cellStyle name="Normal" xfId="0" builtinId="0" hidden="0"/>
  </cellStyles>
  <dxfs count="1">
    <dxf>
      <font>
        <b val="1"/>
        <color rgb="00FFFFFF"/>
      </font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3" customWidth="1" min="5" max="5"/>
    <col width="18" customWidth="1" min="6" max="6"/>
    <col width="12" customWidth="1" min="7" max="7"/>
    <col width="12" customWidth="1" min="8" max="8"/>
  </cols>
  <sheetData>
    <row r="1">
      <c r="A1" s="1" t="inlineStr">
        <is>
          <t>TABLEAU DE BORD - GESTION DU TROUPEAU OVIN</t>
        </is>
      </c>
    </row>
    <row r="3">
      <c r="A3" s="2" t="inlineStr">
        <is>
          <t>STATISTIQUES GLOBALES</t>
        </is>
      </c>
      <c r="F3" s="3" t="inlineStr">
        <is>
          <t>INDICATEURS SANITAIRES</t>
        </is>
      </c>
    </row>
    <row r="4">
      <c r="A4" s="4" t="inlineStr">
        <is>
          <t>Effectif Total</t>
        </is>
      </c>
      <c r="B4" s="5">
        <f>COUNTA(Inventaire Troupeau!A4:A53)</f>
        <v/>
      </c>
      <c r="F4" s="4" t="inlineStr">
        <is>
          <t>Excellent</t>
        </is>
      </c>
      <c r="G4" s="6">
        <f>COUNTIF(Inventaire Troupeau!J4:J53,"Excellent")</f>
        <v/>
      </c>
    </row>
    <row r="5">
      <c r="A5" s="4" t="inlineStr">
        <is>
          <t>Brebis</t>
        </is>
      </c>
      <c r="B5" s="7">
        <f>COUNTIF(Inventaire Troupeau!E4:E53,"Femelle")</f>
        <v/>
      </c>
      <c r="F5" s="4" t="inlineStr">
        <is>
          <t>Bon</t>
        </is>
      </c>
      <c r="G5" s="8">
        <f>COUNTIF(Inventaire Troupeau!J4:J53,"Bon")</f>
        <v/>
      </c>
    </row>
    <row r="6">
      <c r="A6" s="4" t="inlineStr">
        <is>
          <t>Béliers</t>
        </is>
      </c>
      <c r="B6" s="5">
        <f>COUNTIF(Inventaire Troupeau!E4:E53,"Mâle")</f>
        <v/>
      </c>
      <c r="F6" s="4" t="inlineStr">
        <is>
          <t>Moyen</t>
        </is>
      </c>
      <c r="G6" s="6">
        <f>COUNTIF(Inventaire Troupeau!J4:J53,"Moyen")</f>
        <v/>
      </c>
    </row>
    <row r="7">
      <c r="A7" s="4" t="inlineStr">
        <is>
          <t>Poids Moyen (kg)</t>
        </is>
      </c>
      <c r="B7" s="7">
        <f>AVERAGE(Inventaire Troupeau!I4:I53)</f>
        <v/>
      </c>
      <c r="F7" s="4" t="inlineStr">
        <is>
          <t>À surveiller</t>
        </is>
      </c>
      <c r="G7" s="8">
        <f>COUNTIF(Inventaire Troupeau!J4:J53,"À surveiller")</f>
        <v/>
      </c>
    </row>
    <row r="8">
      <c r="A8" s="4" t="inlineStr">
        <is>
          <t>Âge Moyen (mois)</t>
        </is>
      </c>
      <c r="B8" s="5">
        <f>AVERAGE(Inventaire Troupeau!D4:D53)</f>
        <v/>
      </c>
    </row>
    <row r="9">
      <c r="A9" s="4" t="inlineStr">
        <is>
          <t>Valeur Troupeau (€)</t>
        </is>
      </c>
      <c r="B9" s="7">
        <f>SUM(Inventaire Troupeau!M4:M53)</f>
        <v/>
      </c>
    </row>
    <row r="10">
      <c r="A10" s="4" t="inlineStr">
        <is>
          <t>Taux Fertilité (%)</t>
        </is>
      </c>
      <c r="B10" s="5" t="inlineStr">
        <is>
          <t>85</t>
        </is>
      </c>
    </row>
    <row r="11">
      <c r="A11" s="4" t="inlineStr">
        <is>
          <t>Taux Mortalité (%)</t>
        </is>
      </c>
      <c r="B11" s="7" t="inlineStr">
        <is>
          <t>3.5</t>
        </is>
      </c>
    </row>
    <row r="14">
      <c r="A14" s="2" t="inlineStr">
        <is>
          <t>BILAN FINANCIER</t>
        </is>
      </c>
      <c r="F14" s="3" t="inlineStr">
        <is>
          <t>REPRODUCTION</t>
        </is>
      </c>
    </row>
    <row r="15">
      <c r="A15" s="9" t="inlineStr">
        <is>
          <t>Total Revenus</t>
        </is>
      </c>
      <c r="B15" s="10">
        <f>Finances!G55</f>
        <v/>
      </c>
      <c r="F15" s="9" t="inlineStr">
        <is>
          <t>Agnelages Prévus</t>
        </is>
      </c>
      <c r="G15" s="11">
        <f>COUNTA(Reproduction!A4:A43)</f>
        <v/>
      </c>
    </row>
    <row r="16">
      <c r="A16" s="9" t="inlineStr">
        <is>
          <t>Total Dépenses</t>
        </is>
      </c>
      <c r="B16" s="12">
        <f>Finances!G56</f>
        <v/>
      </c>
      <c r="F16" s="9" t="inlineStr">
        <is>
          <t>Agnelages Réalisés</t>
        </is>
      </c>
      <c r="G16" s="11">
        <f>COUNTA(Reproduction!E4:E43)</f>
        <v/>
      </c>
    </row>
    <row r="17">
      <c r="A17" s="13" t="inlineStr">
        <is>
          <t>Solde Net</t>
        </is>
      </c>
      <c r="B17" s="14">
        <f>Finances!G57</f>
        <v/>
      </c>
      <c r="F17" s="9" t="inlineStr">
        <is>
          <t>Total Agneaux Nés</t>
        </is>
      </c>
      <c r="G17" s="15">
        <f>SUM(Reproduction!F4:F43)</f>
        <v/>
      </c>
    </row>
  </sheetData>
  <mergeCells count="23">
    <mergeCell ref="A1:H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F3:H3"/>
    <mergeCell ref="G4:H4"/>
    <mergeCell ref="G5:H5"/>
    <mergeCell ref="G6:H6"/>
    <mergeCell ref="G7:H7"/>
    <mergeCell ref="A14:D14"/>
    <mergeCell ref="B15:D15"/>
    <mergeCell ref="B16:D16"/>
    <mergeCell ref="B17:D17"/>
    <mergeCell ref="F14:H14"/>
    <mergeCell ref="G15:H15"/>
    <mergeCell ref="G16:H16"/>
    <mergeCell ref="G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53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4" customWidth="1" min="3" max="3"/>
    <col width="12" customWidth="1" min="4" max="4"/>
    <col width="10" customWidth="1" min="5" max="5"/>
    <col width="14" customWidth="1" min="6" max="6"/>
    <col width="10" customWidth="1" min="7" max="7"/>
    <col width="10" customWidth="1" min="8" max="8"/>
    <col width="14" customWidth="1" min="9" max="9"/>
    <col width="12" customWidth="1" min="10" max="10"/>
    <col width="12" customWidth="1" min="11" max="11"/>
    <col width="14" customWidth="1" min="12" max="12"/>
    <col width="12" customWidth="1" min="13" max="13"/>
    <col width="25" customWidth="1" min="14" max="14"/>
  </cols>
  <sheetData>
    <row r="1">
      <c r="A1" s="16" t="inlineStr">
        <is>
          <t>REGISTRE DU TROUPEAU OVIN</t>
        </is>
      </c>
    </row>
    <row r="3">
      <c r="A3" s="17" t="inlineStr">
        <is>
          <t>N° ID</t>
        </is>
      </c>
      <c r="B3" s="17" t="inlineStr">
        <is>
          <t>Nom/Tag</t>
        </is>
      </c>
      <c r="C3" s="17" t="inlineStr">
        <is>
          <t>Date Naissance</t>
        </is>
      </c>
      <c r="D3" s="17" t="inlineStr">
        <is>
          <t>Âge (mois)</t>
        </is>
      </c>
      <c r="E3" s="17" t="inlineStr">
        <is>
          <t>Sexe</t>
        </is>
      </c>
      <c r="F3" s="17" t="inlineStr">
        <is>
          <t>Race</t>
        </is>
      </c>
      <c r="G3" s="17" t="inlineStr">
        <is>
          <t>Père</t>
        </is>
      </c>
      <c r="H3" s="17" t="inlineStr">
        <is>
          <t>Mère</t>
        </is>
      </c>
      <c r="I3" s="17" t="inlineStr">
        <is>
          <t>Poids Actuel (kg)</t>
        </is>
      </c>
      <c r="J3" s="17" t="inlineStr">
        <is>
          <t>État Santé</t>
        </is>
      </c>
      <c r="K3" s="17" t="inlineStr">
        <is>
          <t>Statut</t>
        </is>
      </c>
      <c r="L3" s="17" t="inlineStr">
        <is>
          <t>Dernière Visite</t>
        </is>
      </c>
      <c r="M3" s="17" t="inlineStr">
        <is>
          <t>Valeur (€)</t>
        </is>
      </c>
      <c r="N3" s="17" t="inlineStr">
        <is>
          <t>Notes</t>
        </is>
      </c>
    </row>
    <row r="4">
      <c r="A4" s="18" t="inlineStr">
        <is>
          <t>OV0001</t>
        </is>
      </c>
      <c r="B4" s="18" t="inlineStr">
        <is>
          <t>Brebis 1</t>
        </is>
      </c>
      <c r="C4" s="18" t="inlineStr">
        <is>
          <t>11/04/2024</t>
        </is>
      </c>
      <c r="D4" s="18">
        <f>DATEDIF(C4,AUJOURDHUI(),"M")</f>
        <v/>
      </c>
      <c r="E4" s="18" t="inlineStr">
        <is>
          <t>Mâle</t>
        </is>
      </c>
      <c r="F4" s="18" t="inlineStr">
        <is>
          <t>Lacaune</t>
        </is>
      </c>
      <c r="G4" s="18" t="inlineStr">
        <is>
          <t>Inconnu</t>
        </is>
      </c>
      <c r="H4" s="18" t="inlineStr">
        <is>
          <t>Inconnue</t>
        </is>
      </c>
      <c r="I4" s="18" t="n">
        <v>69</v>
      </c>
      <c r="J4" s="18" t="inlineStr">
        <is>
          <t>À surveiller</t>
        </is>
      </c>
      <c r="K4" s="18" t="inlineStr">
        <is>
          <t>Actif</t>
        </is>
      </c>
      <c r="L4" s="18" t="inlineStr">
        <is>
          <t>17/11/2025</t>
        </is>
      </c>
      <c r="M4" s="18" t="n">
        <v>235</v>
      </c>
      <c r="N4" s="19" t="inlineStr"/>
    </row>
    <row r="5">
      <c r="A5" s="20" t="inlineStr">
        <is>
          <t>OV0002</t>
        </is>
      </c>
      <c r="B5" s="20" t="inlineStr">
        <is>
          <t>Brebis 2</t>
        </is>
      </c>
      <c r="C5" s="20" t="inlineStr">
        <is>
          <t>23/12/2022</t>
        </is>
      </c>
      <c r="D5" s="20">
        <f>DATEDIF(C5,AUJOURDHUI(),"M")</f>
        <v/>
      </c>
      <c r="E5" s="20" t="inlineStr">
        <is>
          <t>Femelle</t>
        </is>
      </c>
      <c r="F5" s="20" t="inlineStr">
        <is>
          <t>Mérinos</t>
        </is>
      </c>
      <c r="G5" s="20" t="inlineStr">
        <is>
          <t>Inconnu</t>
        </is>
      </c>
      <c r="H5" s="20" t="inlineStr">
        <is>
          <t>Inconnue</t>
        </is>
      </c>
      <c r="I5" s="20" t="n">
        <v>64</v>
      </c>
      <c r="J5" s="20" t="inlineStr">
        <is>
          <t>Bon</t>
        </is>
      </c>
      <c r="K5" s="20" t="inlineStr">
        <is>
          <t>Actif</t>
        </is>
      </c>
      <c r="L5" s="20" t="inlineStr">
        <is>
          <t>03/01/2026</t>
        </is>
      </c>
      <c r="M5" s="20" t="n">
        <v>162</v>
      </c>
      <c r="N5" s="21" t="inlineStr"/>
    </row>
    <row r="6">
      <c r="A6" s="18" t="inlineStr">
        <is>
          <t>OV0003</t>
        </is>
      </c>
      <c r="B6" s="18" t="inlineStr">
        <is>
          <t>Brebis 3</t>
        </is>
      </c>
      <c r="C6" s="18" t="inlineStr">
        <is>
          <t>22/05/2020</t>
        </is>
      </c>
      <c r="D6" s="18">
        <f>DATEDIF(C6,AUJOURDHUI(),"M")</f>
        <v/>
      </c>
      <c r="E6" s="18" t="inlineStr">
        <is>
          <t>Femelle</t>
        </is>
      </c>
      <c r="F6" s="18" t="inlineStr">
        <is>
          <t>Texel</t>
        </is>
      </c>
      <c r="G6" s="18" t="inlineStr">
        <is>
          <t>OV0004</t>
        </is>
      </c>
      <c r="H6" s="18" t="inlineStr">
        <is>
          <t>OV0022</t>
        </is>
      </c>
      <c r="I6" s="18" t="n">
        <v>33</v>
      </c>
      <c r="J6" s="18" t="inlineStr">
        <is>
          <t>Excellent</t>
        </is>
      </c>
      <c r="K6" s="18" t="inlineStr">
        <is>
          <t>Agnelage</t>
        </is>
      </c>
      <c r="L6" s="18" t="inlineStr">
        <is>
          <t>10/11/2025</t>
        </is>
      </c>
      <c r="M6" s="18" t="n">
        <v>307</v>
      </c>
      <c r="N6" s="19" t="inlineStr"/>
    </row>
    <row r="7">
      <c r="A7" s="20" t="inlineStr">
        <is>
          <t>OV0004</t>
        </is>
      </c>
      <c r="B7" s="20" t="inlineStr">
        <is>
          <t>Brebis 4</t>
        </is>
      </c>
      <c r="C7" s="20" t="inlineStr">
        <is>
          <t>30/01/2020</t>
        </is>
      </c>
      <c r="D7" s="20">
        <f>DATEDIF(C7,AUJOURDHUI(),"M")</f>
        <v/>
      </c>
      <c r="E7" s="20" t="inlineStr">
        <is>
          <t>Mâle</t>
        </is>
      </c>
      <c r="F7" s="20" t="inlineStr">
        <is>
          <t>Lacaune</t>
        </is>
      </c>
      <c r="G7" s="20" t="inlineStr">
        <is>
          <t>OV0008</t>
        </is>
      </c>
      <c r="H7" s="20" t="inlineStr">
        <is>
          <t>OV0001</t>
        </is>
      </c>
      <c r="I7" s="20" t="n">
        <v>40</v>
      </c>
      <c r="J7" s="20" t="inlineStr">
        <is>
          <t>Bon</t>
        </is>
      </c>
      <c r="K7" s="20" t="inlineStr">
        <is>
          <t>Réforme</t>
        </is>
      </c>
      <c r="L7" s="20" t="inlineStr">
        <is>
          <t>23/10/2025</t>
        </is>
      </c>
      <c r="M7" s="20" t="n">
        <v>399</v>
      </c>
      <c r="N7" s="21" t="inlineStr"/>
    </row>
    <row r="8">
      <c r="A8" s="18" t="inlineStr">
        <is>
          <t>OV0005</t>
        </is>
      </c>
      <c r="B8" s="18" t="inlineStr">
        <is>
          <t>Brebis 5</t>
        </is>
      </c>
      <c r="C8" s="18" t="inlineStr">
        <is>
          <t>23/04/2025</t>
        </is>
      </c>
      <c r="D8" s="18">
        <f>DATEDIF(C8,AUJOURDHUI(),"M")</f>
        <v/>
      </c>
      <c r="E8" s="18" t="inlineStr">
        <is>
          <t>Femelle</t>
        </is>
      </c>
      <c r="F8" s="18" t="inlineStr">
        <is>
          <t>Lacaune</t>
        </is>
      </c>
      <c r="G8" s="18" t="inlineStr">
        <is>
          <t>OV0003</t>
        </is>
      </c>
      <c r="H8" s="18" t="inlineStr">
        <is>
          <t>OV0017</t>
        </is>
      </c>
      <c r="I8" s="18" t="n">
        <v>68</v>
      </c>
      <c r="J8" s="18" t="inlineStr">
        <is>
          <t>À surveiller</t>
        </is>
      </c>
      <c r="K8" s="18" t="inlineStr">
        <is>
          <t>Vente</t>
        </is>
      </c>
      <c r="L8" s="18" t="inlineStr">
        <is>
          <t>17/11/2025</t>
        </is>
      </c>
      <c r="M8" s="18" t="n">
        <v>203</v>
      </c>
      <c r="N8" s="19" t="inlineStr"/>
    </row>
    <row r="9">
      <c r="A9" s="20" t="inlineStr">
        <is>
          <t>OV0006</t>
        </is>
      </c>
      <c r="B9" s="20" t="inlineStr">
        <is>
          <t>Brebis 6</t>
        </is>
      </c>
      <c r="C9" s="20" t="inlineStr">
        <is>
          <t>29/05/2021</t>
        </is>
      </c>
      <c r="D9" s="20">
        <f>DATEDIF(C9,AUJOURDHUI(),"M")</f>
        <v/>
      </c>
      <c r="E9" s="20" t="inlineStr">
        <is>
          <t>Mâle</t>
        </is>
      </c>
      <c r="F9" s="20" t="inlineStr">
        <is>
          <t>Texel</t>
        </is>
      </c>
      <c r="G9" s="20" t="inlineStr">
        <is>
          <t>OV0014</t>
        </is>
      </c>
      <c r="H9" s="20" t="inlineStr">
        <is>
          <t>OV0018</t>
        </is>
      </c>
      <c r="I9" s="20" t="n">
        <v>48</v>
      </c>
      <c r="J9" s="20" t="inlineStr">
        <is>
          <t>Moyen</t>
        </is>
      </c>
      <c r="K9" s="20" t="inlineStr">
        <is>
          <t>Actif</t>
        </is>
      </c>
      <c r="L9" s="20" t="inlineStr">
        <is>
          <t>07/01/2026</t>
        </is>
      </c>
      <c r="M9" s="20" t="n">
        <v>210</v>
      </c>
      <c r="N9" s="21" t="inlineStr"/>
    </row>
    <row r="10">
      <c r="A10" s="18" t="inlineStr">
        <is>
          <t>OV0007</t>
        </is>
      </c>
      <c r="B10" s="18" t="inlineStr">
        <is>
          <t>Brebis 7</t>
        </is>
      </c>
      <c r="C10" s="18" t="inlineStr">
        <is>
          <t>17/06/2025</t>
        </is>
      </c>
      <c r="D10" s="18">
        <f>DATEDIF(C10,AUJOURDHUI(),"M")</f>
        <v/>
      </c>
      <c r="E10" s="18" t="inlineStr">
        <is>
          <t>Femelle</t>
        </is>
      </c>
      <c r="F10" s="18" t="inlineStr">
        <is>
          <t>Ile-de-France</t>
        </is>
      </c>
      <c r="G10" s="18" t="inlineStr">
        <is>
          <t>OV0014</t>
        </is>
      </c>
      <c r="H10" s="18" t="inlineStr">
        <is>
          <t>OV0006</t>
        </is>
      </c>
      <c r="I10" s="18" t="n">
        <v>36</v>
      </c>
      <c r="J10" s="18" t="inlineStr">
        <is>
          <t>À surveiller</t>
        </is>
      </c>
      <c r="K10" s="18" t="inlineStr">
        <is>
          <t>Actif</t>
        </is>
      </c>
      <c r="L10" s="18" t="inlineStr">
        <is>
          <t>27/09/2025</t>
        </is>
      </c>
      <c r="M10" s="18" t="n">
        <v>415</v>
      </c>
      <c r="N10" s="19" t="inlineStr"/>
    </row>
    <row r="11">
      <c r="A11" s="20" t="inlineStr">
        <is>
          <t>OV0008</t>
        </is>
      </c>
      <c r="B11" s="20" t="inlineStr">
        <is>
          <t>Brebis 8</t>
        </is>
      </c>
      <c r="C11" s="20" t="inlineStr">
        <is>
          <t>15/07/2023</t>
        </is>
      </c>
      <c r="D11" s="20">
        <f>DATEDIF(C11,AUJOURDHUI(),"M")</f>
        <v/>
      </c>
      <c r="E11" s="20" t="inlineStr">
        <is>
          <t>Mâle</t>
        </is>
      </c>
      <c r="F11" s="20" t="inlineStr">
        <is>
          <t>Suffolk</t>
        </is>
      </c>
      <c r="G11" s="20" t="inlineStr">
        <is>
          <t>OV0018</t>
        </is>
      </c>
      <c r="H11" s="20" t="inlineStr">
        <is>
          <t>OV0028</t>
        </is>
      </c>
      <c r="I11" s="20" t="n">
        <v>56</v>
      </c>
      <c r="J11" s="20" t="inlineStr">
        <is>
          <t>Excellent</t>
        </is>
      </c>
      <c r="K11" s="20" t="inlineStr">
        <is>
          <t>Réforme</t>
        </is>
      </c>
      <c r="L11" s="20" t="inlineStr">
        <is>
          <t>04/11/2025</t>
        </is>
      </c>
      <c r="M11" s="20" t="n">
        <v>330</v>
      </c>
      <c r="N11" s="21" t="inlineStr"/>
    </row>
    <row r="12">
      <c r="A12" s="18" t="inlineStr">
        <is>
          <t>OV0009</t>
        </is>
      </c>
      <c r="B12" s="18" t="inlineStr">
        <is>
          <t>Bélier 9</t>
        </is>
      </c>
      <c r="C12" s="18" t="inlineStr">
        <is>
          <t>05/09/2024</t>
        </is>
      </c>
      <c r="D12" s="18">
        <f>DATEDIF(C12,AUJOURDHUI(),"M")</f>
        <v/>
      </c>
      <c r="E12" s="18" t="inlineStr">
        <is>
          <t>Femelle</t>
        </is>
      </c>
      <c r="F12" s="18" t="inlineStr">
        <is>
          <t>Mérinos</t>
        </is>
      </c>
      <c r="G12" s="18" t="inlineStr">
        <is>
          <t>OV0015</t>
        </is>
      </c>
      <c r="H12" s="18" t="inlineStr">
        <is>
          <t>OV0012</t>
        </is>
      </c>
      <c r="I12" s="18" t="n">
        <v>62</v>
      </c>
      <c r="J12" s="18" t="inlineStr">
        <is>
          <t>Bon</t>
        </is>
      </c>
      <c r="K12" s="18" t="inlineStr">
        <is>
          <t>Agnelage</t>
        </is>
      </c>
      <c r="L12" s="18" t="inlineStr">
        <is>
          <t>16/10/2025</t>
        </is>
      </c>
      <c r="M12" s="18" t="n">
        <v>237</v>
      </c>
      <c r="N12" s="19" t="inlineStr"/>
    </row>
    <row r="13">
      <c r="A13" s="20" t="inlineStr">
        <is>
          <t>OV0010</t>
        </is>
      </c>
      <c r="B13" s="20" t="inlineStr">
        <is>
          <t>Bélier 10</t>
        </is>
      </c>
      <c r="C13" s="20" t="inlineStr">
        <is>
          <t>05/03/2025</t>
        </is>
      </c>
      <c r="D13" s="20">
        <f>DATEDIF(C13,AUJOURDHUI(),"M")</f>
        <v/>
      </c>
      <c r="E13" s="20" t="inlineStr">
        <is>
          <t>Mâle</t>
        </is>
      </c>
      <c r="F13" s="20" t="inlineStr">
        <is>
          <t>Mérinos</t>
        </is>
      </c>
      <c r="G13" s="20" t="inlineStr">
        <is>
          <t>OV0012</t>
        </is>
      </c>
      <c r="H13" s="20" t="inlineStr">
        <is>
          <t>OV0016</t>
        </is>
      </c>
      <c r="I13" s="20" t="n">
        <v>67</v>
      </c>
      <c r="J13" s="20" t="inlineStr">
        <is>
          <t>Bon</t>
        </is>
      </c>
      <c r="K13" s="20" t="inlineStr">
        <is>
          <t>Agnelage</t>
        </is>
      </c>
      <c r="L13" s="20" t="inlineStr">
        <is>
          <t>21/12/2025</t>
        </is>
      </c>
      <c r="M13" s="20" t="n">
        <v>378</v>
      </c>
      <c r="N13" s="21" t="inlineStr"/>
    </row>
    <row r="14">
      <c r="A14" s="18" t="inlineStr">
        <is>
          <t>OV0011</t>
        </is>
      </c>
      <c r="B14" s="18" t="inlineStr">
        <is>
          <t>Brebis 11</t>
        </is>
      </c>
      <c r="C14" s="18" t="inlineStr">
        <is>
          <t>01/07/2020</t>
        </is>
      </c>
      <c r="D14" s="18">
        <f>DATEDIF(C14,AUJOURDHUI(),"M")</f>
        <v/>
      </c>
      <c r="E14" s="18" t="inlineStr">
        <is>
          <t>Femelle</t>
        </is>
      </c>
      <c r="F14" s="18" t="inlineStr">
        <is>
          <t>Ile-de-France</t>
        </is>
      </c>
      <c r="G14" s="18" t="inlineStr">
        <is>
          <t>OV0019</t>
        </is>
      </c>
      <c r="H14" s="18" t="inlineStr">
        <is>
          <t>OV0024</t>
        </is>
      </c>
      <c r="I14" s="18" t="n">
        <v>68</v>
      </c>
      <c r="J14" s="18" t="inlineStr">
        <is>
          <t>À surveiller</t>
        </is>
      </c>
      <c r="K14" s="18" t="inlineStr">
        <is>
          <t>Actif</t>
        </is>
      </c>
      <c r="L14" s="18" t="inlineStr">
        <is>
          <t>15/09/2025</t>
        </is>
      </c>
      <c r="M14" s="18" t="n">
        <v>345</v>
      </c>
      <c r="N14" s="19" t="inlineStr"/>
    </row>
    <row r="15">
      <c r="A15" s="20" t="inlineStr">
        <is>
          <t>OV0012</t>
        </is>
      </c>
      <c r="B15" s="20" t="inlineStr">
        <is>
          <t>Bélier 12</t>
        </is>
      </c>
      <c r="C15" s="20" t="inlineStr">
        <is>
          <t>20/04/2023</t>
        </is>
      </c>
      <c r="D15" s="20">
        <f>DATEDIF(C15,AUJOURDHUI(),"M")</f>
        <v/>
      </c>
      <c r="E15" s="20" t="inlineStr">
        <is>
          <t>Femelle</t>
        </is>
      </c>
      <c r="F15" s="20" t="inlineStr">
        <is>
          <t>Suffolk</t>
        </is>
      </c>
      <c r="G15" s="20" t="inlineStr">
        <is>
          <t>OV0014</t>
        </is>
      </c>
      <c r="H15" s="20" t="inlineStr">
        <is>
          <t>OV0011</t>
        </is>
      </c>
      <c r="I15" s="20" t="n">
        <v>34</v>
      </c>
      <c r="J15" s="20" t="inlineStr">
        <is>
          <t>Moyen</t>
        </is>
      </c>
      <c r="K15" s="20" t="inlineStr">
        <is>
          <t>Actif</t>
        </is>
      </c>
      <c r="L15" s="20" t="inlineStr">
        <is>
          <t>23/12/2025</t>
        </is>
      </c>
      <c r="M15" s="20" t="n">
        <v>267</v>
      </c>
      <c r="N15" s="21" t="inlineStr"/>
    </row>
    <row r="16">
      <c r="A16" s="18" t="inlineStr">
        <is>
          <t>OV0013</t>
        </is>
      </c>
      <c r="B16" s="18" t="inlineStr">
        <is>
          <t>Brebis 13</t>
        </is>
      </c>
      <c r="C16" s="18" t="inlineStr">
        <is>
          <t>23/08/2022</t>
        </is>
      </c>
      <c r="D16" s="18">
        <f>DATEDIF(C16,AUJOURDHUI(),"M")</f>
        <v/>
      </c>
      <c r="E16" s="18" t="inlineStr">
        <is>
          <t>Femelle</t>
        </is>
      </c>
      <c r="F16" s="18" t="inlineStr">
        <is>
          <t>Ile-de-France</t>
        </is>
      </c>
      <c r="G16" s="18" t="inlineStr">
        <is>
          <t>OV0017</t>
        </is>
      </c>
      <c r="H16" s="18" t="inlineStr">
        <is>
          <t>OV0019</t>
        </is>
      </c>
      <c r="I16" s="18" t="n">
        <v>59</v>
      </c>
      <c r="J16" s="18" t="inlineStr">
        <is>
          <t>Moyen</t>
        </is>
      </c>
      <c r="K16" s="18" t="inlineStr">
        <is>
          <t>Réforme</t>
        </is>
      </c>
      <c r="L16" s="18" t="inlineStr">
        <is>
          <t>25/11/2025</t>
        </is>
      </c>
      <c r="M16" s="18" t="n">
        <v>292</v>
      </c>
      <c r="N16" s="19" t="inlineStr"/>
    </row>
    <row r="17">
      <c r="A17" s="20" t="inlineStr">
        <is>
          <t>OV0014</t>
        </is>
      </c>
      <c r="B17" s="20" t="inlineStr">
        <is>
          <t>Brebis 14</t>
        </is>
      </c>
      <c r="C17" s="20" t="inlineStr">
        <is>
          <t>19/07/2021</t>
        </is>
      </c>
      <c r="D17" s="20">
        <f>DATEDIF(C17,AUJOURDHUI(),"M")</f>
        <v/>
      </c>
      <c r="E17" s="20" t="inlineStr">
        <is>
          <t>Femelle</t>
        </is>
      </c>
      <c r="F17" s="20" t="inlineStr">
        <is>
          <t>Mérinos</t>
        </is>
      </c>
      <c r="G17" s="20" t="inlineStr">
        <is>
          <t>OV0014</t>
        </is>
      </c>
      <c r="H17" s="20" t="inlineStr">
        <is>
          <t>OV0022</t>
        </is>
      </c>
      <c r="I17" s="20" t="n">
        <v>46</v>
      </c>
      <c r="J17" s="20" t="inlineStr">
        <is>
          <t>À surveiller</t>
        </is>
      </c>
      <c r="K17" s="20" t="inlineStr">
        <is>
          <t>Agnelage</t>
        </is>
      </c>
      <c r="L17" s="20" t="inlineStr">
        <is>
          <t>26/09/2025</t>
        </is>
      </c>
      <c r="M17" s="20" t="n">
        <v>448</v>
      </c>
      <c r="N17" s="21" t="inlineStr"/>
    </row>
    <row r="18">
      <c r="A18" s="18" t="inlineStr">
        <is>
          <t>OV0015</t>
        </is>
      </c>
      <c r="B18" s="18" t="inlineStr">
        <is>
          <t>Brebis 15</t>
        </is>
      </c>
      <c r="C18" s="18" t="inlineStr">
        <is>
          <t>13/10/2021</t>
        </is>
      </c>
      <c r="D18" s="18">
        <f>DATEDIF(C18,AUJOURDHUI(),"M")</f>
        <v/>
      </c>
      <c r="E18" s="18" t="inlineStr">
        <is>
          <t>Femelle</t>
        </is>
      </c>
      <c r="F18" s="18" t="inlineStr">
        <is>
          <t>Mourerous</t>
        </is>
      </c>
      <c r="G18" s="18" t="inlineStr">
        <is>
          <t>OV0003</t>
        </is>
      </c>
      <c r="H18" s="18" t="inlineStr">
        <is>
          <t>OV0022</t>
        </is>
      </c>
      <c r="I18" s="18" t="n">
        <v>62</v>
      </c>
      <c r="J18" s="18" t="inlineStr">
        <is>
          <t>Bon</t>
        </is>
      </c>
      <c r="K18" s="18" t="inlineStr">
        <is>
          <t>Agnelage</t>
        </is>
      </c>
      <c r="L18" s="18" t="inlineStr">
        <is>
          <t>04/11/2025</t>
        </is>
      </c>
      <c r="M18" s="18" t="n">
        <v>345</v>
      </c>
      <c r="N18" s="19" t="inlineStr"/>
    </row>
    <row r="19">
      <c r="A19" s="20" t="inlineStr">
        <is>
          <t>OV0016</t>
        </is>
      </c>
      <c r="B19" s="20" t="inlineStr">
        <is>
          <t>Brebis 16</t>
        </is>
      </c>
      <c r="C19" s="20" t="inlineStr">
        <is>
          <t>30/06/2022</t>
        </is>
      </c>
      <c r="D19" s="20">
        <f>DATEDIF(C19,AUJOURDHUI(),"M")</f>
        <v/>
      </c>
      <c r="E19" s="20" t="inlineStr">
        <is>
          <t>Mâle</t>
        </is>
      </c>
      <c r="F19" s="20" t="inlineStr">
        <is>
          <t>Suffolk</t>
        </is>
      </c>
      <c r="G19" s="20" t="inlineStr">
        <is>
          <t>OV0019</t>
        </is>
      </c>
      <c r="H19" s="20" t="inlineStr">
        <is>
          <t>OV0016</t>
        </is>
      </c>
      <c r="I19" s="20" t="n">
        <v>36</v>
      </c>
      <c r="J19" s="20" t="inlineStr">
        <is>
          <t>Bon</t>
        </is>
      </c>
      <c r="K19" s="20" t="inlineStr">
        <is>
          <t>Actif</t>
        </is>
      </c>
      <c r="L19" s="20" t="inlineStr">
        <is>
          <t>29/12/2025</t>
        </is>
      </c>
      <c r="M19" s="20" t="n">
        <v>432</v>
      </c>
      <c r="N19" s="21" t="inlineStr"/>
    </row>
    <row r="20">
      <c r="A20" s="18" t="inlineStr">
        <is>
          <t>OV0017</t>
        </is>
      </c>
      <c r="B20" s="18" t="inlineStr">
        <is>
          <t>Brebis 17</t>
        </is>
      </c>
      <c r="C20" s="18" t="inlineStr">
        <is>
          <t>25/06/2023</t>
        </is>
      </c>
      <c r="D20" s="18">
        <f>DATEDIF(C20,AUJOURDHUI(),"M")</f>
        <v/>
      </c>
      <c r="E20" s="18" t="inlineStr">
        <is>
          <t>Mâle</t>
        </is>
      </c>
      <c r="F20" s="18" t="inlineStr">
        <is>
          <t>Texel</t>
        </is>
      </c>
      <c r="G20" s="18" t="inlineStr">
        <is>
          <t>OV0019</t>
        </is>
      </c>
      <c r="H20" s="18" t="inlineStr">
        <is>
          <t>OV0012</t>
        </is>
      </c>
      <c r="I20" s="18" t="n">
        <v>37</v>
      </c>
      <c r="J20" s="18" t="inlineStr">
        <is>
          <t>À surveiller</t>
        </is>
      </c>
      <c r="K20" s="18" t="inlineStr">
        <is>
          <t>Actif</t>
        </is>
      </c>
      <c r="L20" s="18" t="inlineStr">
        <is>
          <t>06/01/2026</t>
        </is>
      </c>
      <c r="M20" s="18" t="n">
        <v>420</v>
      </c>
      <c r="N20" s="19" t="inlineStr"/>
    </row>
    <row r="21">
      <c r="A21" s="20" t="inlineStr">
        <is>
          <t>OV0018</t>
        </is>
      </c>
      <c r="B21" s="20" t="inlineStr">
        <is>
          <t>Bélier 18</t>
        </is>
      </c>
      <c r="C21" s="20" t="inlineStr">
        <is>
          <t>31/12/2021</t>
        </is>
      </c>
      <c r="D21" s="20">
        <f>DATEDIF(C21,AUJOURDHUI(),"M")</f>
        <v/>
      </c>
      <c r="E21" s="20" t="inlineStr">
        <is>
          <t>Femelle</t>
        </is>
      </c>
      <c r="F21" s="20" t="inlineStr">
        <is>
          <t>Mérinos</t>
        </is>
      </c>
      <c r="G21" s="20" t="inlineStr">
        <is>
          <t>OV0001</t>
        </is>
      </c>
      <c r="H21" s="20" t="inlineStr">
        <is>
          <t>OV0012</t>
        </is>
      </c>
      <c r="I21" s="20" t="n">
        <v>71</v>
      </c>
      <c r="J21" s="20" t="inlineStr">
        <is>
          <t>À surveiller</t>
        </is>
      </c>
      <c r="K21" s="20" t="inlineStr">
        <is>
          <t>Vente</t>
        </is>
      </c>
      <c r="L21" s="20" t="inlineStr">
        <is>
          <t>15/12/2025</t>
        </is>
      </c>
      <c r="M21" s="20" t="n">
        <v>431</v>
      </c>
      <c r="N21" s="21" t="inlineStr"/>
    </row>
    <row r="22">
      <c r="A22" s="18" t="inlineStr">
        <is>
          <t>OV0019</t>
        </is>
      </c>
      <c r="B22" s="18" t="inlineStr">
        <is>
          <t>Brebis 19</t>
        </is>
      </c>
      <c r="C22" s="18" t="inlineStr">
        <is>
          <t>13/05/2021</t>
        </is>
      </c>
      <c r="D22" s="18">
        <f>DATEDIF(C22,AUJOURDHUI(),"M")</f>
        <v/>
      </c>
      <c r="E22" s="18" t="inlineStr">
        <is>
          <t>Femelle</t>
        </is>
      </c>
      <c r="F22" s="18" t="inlineStr">
        <is>
          <t>Suffolk</t>
        </is>
      </c>
      <c r="G22" s="18" t="inlineStr">
        <is>
          <t>OV0010</t>
        </is>
      </c>
      <c r="H22" s="18" t="inlineStr">
        <is>
          <t>OV0029</t>
        </is>
      </c>
      <c r="I22" s="18" t="n">
        <v>65</v>
      </c>
      <c r="J22" s="18" t="inlineStr">
        <is>
          <t>À surveiller</t>
        </is>
      </c>
      <c r="K22" s="18" t="inlineStr">
        <is>
          <t>Réforme</t>
        </is>
      </c>
      <c r="L22" s="18" t="inlineStr">
        <is>
          <t>27/09/2025</t>
        </is>
      </c>
      <c r="M22" s="18" t="n">
        <v>427</v>
      </c>
      <c r="N22" s="19" t="inlineStr"/>
    </row>
    <row r="23">
      <c r="A23" s="20" t="inlineStr">
        <is>
          <t>OV0020</t>
        </is>
      </c>
      <c r="B23" s="20" t="inlineStr">
        <is>
          <t>Bélier 20</t>
        </is>
      </c>
      <c r="C23" s="20" t="inlineStr">
        <is>
          <t>25/12/2024</t>
        </is>
      </c>
      <c r="D23" s="20">
        <f>DATEDIF(C23,AUJOURDHUI(),"M")</f>
        <v/>
      </c>
      <c r="E23" s="20" t="inlineStr">
        <is>
          <t>Mâle</t>
        </is>
      </c>
      <c r="F23" s="20" t="inlineStr">
        <is>
          <t>Texel</t>
        </is>
      </c>
      <c r="G23" s="20" t="inlineStr">
        <is>
          <t>OV0004</t>
        </is>
      </c>
      <c r="H23" s="20" t="inlineStr">
        <is>
          <t>OV0010</t>
        </is>
      </c>
      <c r="I23" s="20" t="n">
        <v>52</v>
      </c>
      <c r="J23" s="20" t="inlineStr">
        <is>
          <t>À surveiller</t>
        </is>
      </c>
      <c r="K23" s="20" t="inlineStr">
        <is>
          <t>Vente</t>
        </is>
      </c>
      <c r="L23" s="20" t="inlineStr">
        <is>
          <t>16/09/2025</t>
        </is>
      </c>
      <c r="M23" s="20" t="n">
        <v>332</v>
      </c>
      <c r="N23" s="21" t="inlineStr"/>
    </row>
    <row r="24">
      <c r="A24" s="18" t="inlineStr">
        <is>
          <t>OV0021</t>
        </is>
      </c>
      <c r="B24" s="18" t="inlineStr">
        <is>
          <t>Bélier 21</t>
        </is>
      </c>
      <c r="C24" s="18" t="inlineStr">
        <is>
          <t>25/06/2024</t>
        </is>
      </c>
      <c r="D24" s="18">
        <f>DATEDIF(C24,AUJOURDHUI(),"M")</f>
        <v/>
      </c>
      <c r="E24" s="18" t="inlineStr">
        <is>
          <t>Mâle</t>
        </is>
      </c>
      <c r="F24" s="18" t="inlineStr">
        <is>
          <t>Texel</t>
        </is>
      </c>
      <c r="G24" s="18" t="inlineStr">
        <is>
          <t>OV0016</t>
        </is>
      </c>
      <c r="H24" s="18" t="inlineStr">
        <is>
          <t>OV0008</t>
        </is>
      </c>
      <c r="I24" s="18" t="n">
        <v>59</v>
      </c>
      <c r="J24" s="18" t="inlineStr">
        <is>
          <t>Bon</t>
        </is>
      </c>
      <c r="K24" s="18" t="inlineStr">
        <is>
          <t>Réforme</t>
        </is>
      </c>
      <c r="L24" s="18" t="inlineStr">
        <is>
          <t>03/11/2025</t>
        </is>
      </c>
      <c r="M24" s="18" t="n">
        <v>421</v>
      </c>
      <c r="N24" s="19" t="inlineStr"/>
    </row>
    <row r="25">
      <c r="A25" s="20" t="inlineStr">
        <is>
          <t>OV0022</t>
        </is>
      </c>
      <c r="B25" s="20" t="inlineStr">
        <is>
          <t>Brebis 22</t>
        </is>
      </c>
      <c r="C25" s="20" t="inlineStr">
        <is>
          <t>07/09/2021</t>
        </is>
      </c>
      <c r="D25" s="20">
        <f>DATEDIF(C25,AUJOURDHUI(),"M")</f>
        <v/>
      </c>
      <c r="E25" s="20" t="inlineStr">
        <is>
          <t>Femelle</t>
        </is>
      </c>
      <c r="F25" s="20" t="inlineStr">
        <is>
          <t>Mérinos</t>
        </is>
      </c>
      <c r="G25" s="20" t="inlineStr">
        <is>
          <t>OV0019</t>
        </is>
      </c>
      <c r="H25" s="20" t="inlineStr">
        <is>
          <t>OV0030</t>
        </is>
      </c>
      <c r="I25" s="20" t="n">
        <v>63</v>
      </c>
      <c r="J25" s="20" t="inlineStr">
        <is>
          <t>Excellent</t>
        </is>
      </c>
      <c r="K25" s="20" t="inlineStr">
        <is>
          <t>Vente</t>
        </is>
      </c>
      <c r="L25" s="20" t="inlineStr">
        <is>
          <t>24/12/2025</t>
        </is>
      </c>
      <c r="M25" s="20" t="n">
        <v>205</v>
      </c>
      <c r="N25" s="21" t="inlineStr"/>
    </row>
    <row r="26">
      <c r="A26" s="18" t="inlineStr">
        <is>
          <t>OV0023</t>
        </is>
      </c>
      <c r="B26" s="18" t="inlineStr">
        <is>
          <t>Brebis 23</t>
        </is>
      </c>
      <c r="C26" s="18" t="inlineStr">
        <is>
          <t>06/12/2024</t>
        </is>
      </c>
      <c r="D26" s="18">
        <f>DATEDIF(C26,AUJOURDHUI(),"M")</f>
        <v/>
      </c>
      <c r="E26" s="18" t="inlineStr">
        <is>
          <t>Femelle</t>
        </is>
      </c>
      <c r="F26" s="18" t="inlineStr">
        <is>
          <t>Lacaune</t>
        </is>
      </c>
      <c r="G26" s="18" t="inlineStr">
        <is>
          <t>OV0014</t>
        </is>
      </c>
      <c r="H26" s="18" t="inlineStr">
        <is>
          <t>OV0010</t>
        </is>
      </c>
      <c r="I26" s="18" t="n">
        <v>43</v>
      </c>
      <c r="J26" s="18" t="inlineStr">
        <is>
          <t>Moyen</t>
        </is>
      </c>
      <c r="K26" s="18" t="inlineStr">
        <is>
          <t>Actif</t>
        </is>
      </c>
      <c r="L26" s="18" t="inlineStr">
        <is>
          <t>28/09/2025</t>
        </is>
      </c>
      <c r="M26" s="18" t="n">
        <v>175</v>
      </c>
      <c r="N26" s="19" t="inlineStr"/>
    </row>
    <row r="27">
      <c r="A27" s="20" t="inlineStr">
        <is>
          <t>OV0024</t>
        </is>
      </c>
      <c r="B27" s="20" t="inlineStr">
        <is>
          <t>Bélier 24</t>
        </is>
      </c>
      <c r="C27" s="20" t="inlineStr">
        <is>
          <t>11/03/2023</t>
        </is>
      </c>
      <c r="D27" s="20">
        <f>DATEDIF(C27,AUJOURDHUI(),"M")</f>
        <v/>
      </c>
      <c r="E27" s="20" t="inlineStr">
        <is>
          <t>Mâle</t>
        </is>
      </c>
      <c r="F27" s="20" t="inlineStr">
        <is>
          <t>Lacaune</t>
        </is>
      </c>
      <c r="G27" s="20" t="inlineStr">
        <is>
          <t>OV0012</t>
        </is>
      </c>
      <c r="H27" s="20" t="inlineStr">
        <is>
          <t>OV0026</t>
        </is>
      </c>
      <c r="I27" s="20" t="n">
        <v>46</v>
      </c>
      <c r="J27" s="20" t="inlineStr">
        <is>
          <t>Bon</t>
        </is>
      </c>
      <c r="K27" s="20" t="inlineStr">
        <is>
          <t>Réforme</t>
        </is>
      </c>
      <c r="L27" s="20" t="inlineStr">
        <is>
          <t>20/11/2025</t>
        </is>
      </c>
      <c r="M27" s="20" t="n">
        <v>413</v>
      </c>
      <c r="N27" s="21" t="inlineStr"/>
    </row>
    <row r="28">
      <c r="A28" s="18" t="inlineStr">
        <is>
          <t>OV0025</t>
        </is>
      </c>
      <c r="B28" s="18" t="inlineStr">
        <is>
          <t>Bélier 25</t>
        </is>
      </c>
      <c r="C28" s="18" t="inlineStr">
        <is>
          <t>01/09/2024</t>
        </is>
      </c>
      <c r="D28" s="18">
        <f>DATEDIF(C28,AUJOURDHUI(),"M")</f>
        <v/>
      </c>
      <c r="E28" s="18" t="inlineStr">
        <is>
          <t>Femelle</t>
        </is>
      </c>
      <c r="F28" s="18" t="inlineStr">
        <is>
          <t>Lacaune</t>
        </is>
      </c>
      <c r="G28" s="18" t="inlineStr">
        <is>
          <t>OV0006</t>
        </is>
      </c>
      <c r="H28" s="18" t="inlineStr">
        <is>
          <t>OV0014</t>
        </is>
      </c>
      <c r="I28" s="18" t="n">
        <v>53</v>
      </c>
      <c r="J28" s="18" t="inlineStr">
        <is>
          <t>Moyen</t>
        </is>
      </c>
      <c r="K28" s="18" t="inlineStr">
        <is>
          <t>Vente</t>
        </is>
      </c>
      <c r="L28" s="18" t="inlineStr">
        <is>
          <t>21/09/2025</t>
        </is>
      </c>
      <c r="M28" s="18" t="n">
        <v>300</v>
      </c>
      <c r="N28" s="19" t="inlineStr"/>
    </row>
    <row r="29">
      <c r="A29" s="20" t="inlineStr">
        <is>
          <t>OV0026</t>
        </is>
      </c>
      <c r="B29" s="20" t="inlineStr">
        <is>
          <t>Brebis 26</t>
        </is>
      </c>
      <c r="C29" s="20" t="inlineStr">
        <is>
          <t>02/03/2022</t>
        </is>
      </c>
      <c r="D29" s="20">
        <f>DATEDIF(C29,AUJOURDHUI(),"M")</f>
        <v/>
      </c>
      <c r="E29" s="20" t="inlineStr">
        <is>
          <t>Femelle</t>
        </is>
      </c>
      <c r="F29" s="20" t="inlineStr">
        <is>
          <t>Lacaune</t>
        </is>
      </c>
      <c r="G29" s="20" t="inlineStr">
        <is>
          <t>OV0009</t>
        </is>
      </c>
      <c r="H29" s="20" t="inlineStr">
        <is>
          <t>OV0012</t>
        </is>
      </c>
      <c r="I29" s="20" t="n">
        <v>90</v>
      </c>
      <c r="J29" s="20" t="inlineStr">
        <is>
          <t>Moyen</t>
        </is>
      </c>
      <c r="K29" s="20" t="inlineStr">
        <is>
          <t>Réforme</t>
        </is>
      </c>
      <c r="L29" s="20" t="inlineStr">
        <is>
          <t>06/12/2025</t>
        </is>
      </c>
      <c r="M29" s="20" t="n">
        <v>179</v>
      </c>
      <c r="N29" s="21" t="inlineStr"/>
    </row>
    <row r="30">
      <c r="A30" s="18" t="inlineStr">
        <is>
          <t>OV0027</t>
        </is>
      </c>
      <c r="B30" s="18" t="inlineStr">
        <is>
          <t>Bélier 27</t>
        </is>
      </c>
      <c r="C30" s="18" t="inlineStr">
        <is>
          <t>04/10/2020</t>
        </is>
      </c>
      <c r="D30" s="18">
        <f>DATEDIF(C30,AUJOURDHUI(),"M")</f>
        <v/>
      </c>
      <c r="E30" s="18" t="inlineStr">
        <is>
          <t>Femelle</t>
        </is>
      </c>
      <c r="F30" s="18" t="inlineStr">
        <is>
          <t>Mérinos</t>
        </is>
      </c>
      <c r="G30" s="18" t="inlineStr">
        <is>
          <t>OV0005</t>
        </is>
      </c>
      <c r="H30" s="18" t="inlineStr">
        <is>
          <t>OV0022</t>
        </is>
      </c>
      <c r="I30" s="18" t="n">
        <v>70</v>
      </c>
      <c r="J30" s="18" t="inlineStr">
        <is>
          <t>Excellent</t>
        </is>
      </c>
      <c r="K30" s="18" t="inlineStr">
        <is>
          <t>Actif</t>
        </is>
      </c>
      <c r="L30" s="18" t="inlineStr">
        <is>
          <t>24/12/2025</t>
        </is>
      </c>
      <c r="M30" s="18" t="n">
        <v>184</v>
      </c>
      <c r="N30" s="19" t="inlineStr"/>
    </row>
    <row r="31">
      <c r="A31" s="20" t="inlineStr">
        <is>
          <t>OV0028</t>
        </is>
      </c>
      <c r="B31" s="20" t="inlineStr">
        <is>
          <t>Bélier 28</t>
        </is>
      </c>
      <c r="C31" s="20" t="inlineStr">
        <is>
          <t>07/06/2020</t>
        </is>
      </c>
      <c r="D31" s="20">
        <f>DATEDIF(C31,AUJOURDHUI(),"M")</f>
        <v/>
      </c>
      <c r="E31" s="20" t="inlineStr">
        <is>
          <t>Mâle</t>
        </is>
      </c>
      <c r="F31" s="20" t="inlineStr">
        <is>
          <t>Suffolk</t>
        </is>
      </c>
      <c r="G31" s="20" t="inlineStr">
        <is>
          <t>OV0003</t>
        </is>
      </c>
      <c r="H31" s="20" t="inlineStr">
        <is>
          <t>OV0022</t>
        </is>
      </c>
      <c r="I31" s="20" t="n">
        <v>43</v>
      </c>
      <c r="J31" s="20" t="inlineStr">
        <is>
          <t>Excellent</t>
        </is>
      </c>
      <c r="K31" s="20" t="inlineStr">
        <is>
          <t>Réforme</t>
        </is>
      </c>
      <c r="L31" s="20" t="inlineStr">
        <is>
          <t>25/11/2025</t>
        </is>
      </c>
      <c r="M31" s="20" t="n">
        <v>176</v>
      </c>
      <c r="N31" s="21" t="inlineStr"/>
    </row>
    <row r="32">
      <c r="A32" s="18" t="inlineStr">
        <is>
          <t>OV0029</t>
        </is>
      </c>
      <c r="B32" s="18" t="inlineStr">
        <is>
          <t>Brebis 29</t>
        </is>
      </c>
      <c r="C32" s="18" t="inlineStr">
        <is>
          <t>24/10/2021</t>
        </is>
      </c>
      <c r="D32" s="18">
        <f>DATEDIF(C32,AUJOURDHUI(),"M")</f>
        <v/>
      </c>
      <c r="E32" s="18" t="inlineStr">
        <is>
          <t>Mâle</t>
        </is>
      </c>
      <c r="F32" s="18" t="inlineStr">
        <is>
          <t>Ile-de-France</t>
        </is>
      </c>
      <c r="G32" s="18" t="inlineStr">
        <is>
          <t>OV0017</t>
        </is>
      </c>
      <c r="H32" s="18" t="inlineStr">
        <is>
          <t>OV0009</t>
        </is>
      </c>
      <c r="I32" s="18" t="n">
        <v>59</v>
      </c>
      <c r="J32" s="18" t="inlineStr">
        <is>
          <t>Moyen</t>
        </is>
      </c>
      <c r="K32" s="18" t="inlineStr">
        <is>
          <t>Agnelage</t>
        </is>
      </c>
      <c r="L32" s="18" t="inlineStr">
        <is>
          <t>21/12/2025</t>
        </is>
      </c>
      <c r="M32" s="18" t="n">
        <v>409</v>
      </c>
      <c r="N32" s="19" t="inlineStr"/>
    </row>
    <row r="33">
      <c r="A33" s="20" t="inlineStr">
        <is>
          <t>OV0030</t>
        </is>
      </c>
      <c r="B33" s="20" t="inlineStr">
        <is>
          <t>Brebis 30</t>
        </is>
      </c>
      <c r="C33" s="20" t="inlineStr">
        <is>
          <t>11/10/2023</t>
        </is>
      </c>
      <c r="D33" s="20">
        <f>DATEDIF(C33,AUJOURDHUI(),"M")</f>
        <v/>
      </c>
      <c r="E33" s="20" t="inlineStr">
        <is>
          <t>Femelle</t>
        </is>
      </c>
      <c r="F33" s="20" t="inlineStr">
        <is>
          <t>Ile-de-France</t>
        </is>
      </c>
      <c r="G33" s="20" t="inlineStr">
        <is>
          <t>OV0014</t>
        </is>
      </c>
      <c r="H33" s="20" t="inlineStr">
        <is>
          <t>OV0017</t>
        </is>
      </c>
      <c r="I33" s="20" t="n">
        <v>53</v>
      </c>
      <c r="J33" s="20" t="inlineStr">
        <is>
          <t>Excellent</t>
        </is>
      </c>
      <c r="K33" s="20" t="inlineStr">
        <is>
          <t>Réforme</t>
        </is>
      </c>
      <c r="L33" s="20" t="inlineStr">
        <is>
          <t>12/11/2025</t>
        </is>
      </c>
      <c r="M33" s="20" t="n">
        <v>275</v>
      </c>
      <c r="N33" s="21" t="inlineStr"/>
    </row>
    <row r="34">
      <c r="A34" s="18" t="inlineStr">
        <is>
          <t>OV0031</t>
        </is>
      </c>
      <c r="B34" s="18" t="inlineStr">
        <is>
          <t>Bélier 31</t>
        </is>
      </c>
      <c r="C34" s="18" t="inlineStr">
        <is>
          <t>04/05/2025</t>
        </is>
      </c>
      <c r="D34" s="18">
        <f>DATEDIF(C34,AUJOURDHUI(),"M")</f>
        <v/>
      </c>
      <c r="E34" s="18" t="inlineStr">
        <is>
          <t>Mâle</t>
        </is>
      </c>
      <c r="F34" s="18" t="inlineStr">
        <is>
          <t>Suffolk</t>
        </is>
      </c>
      <c r="G34" s="18" t="inlineStr">
        <is>
          <t>OV0002</t>
        </is>
      </c>
      <c r="H34" s="18" t="inlineStr">
        <is>
          <t>OV0027</t>
        </is>
      </c>
      <c r="I34" s="18" t="n">
        <v>42</v>
      </c>
      <c r="J34" s="18" t="inlineStr">
        <is>
          <t>Moyen</t>
        </is>
      </c>
      <c r="K34" s="18" t="inlineStr">
        <is>
          <t>Vente</t>
        </is>
      </c>
      <c r="L34" s="18" t="inlineStr">
        <is>
          <t>04/11/2025</t>
        </is>
      </c>
      <c r="M34" s="18" t="n">
        <v>416</v>
      </c>
      <c r="N34" s="19" t="inlineStr"/>
    </row>
    <row r="35">
      <c r="A35" s="20" t="inlineStr">
        <is>
          <t>OV0032</t>
        </is>
      </c>
      <c r="B35" s="20" t="inlineStr">
        <is>
          <t>Brebis 32</t>
        </is>
      </c>
      <c r="C35" s="20" t="inlineStr">
        <is>
          <t>20/08/2020</t>
        </is>
      </c>
      <c r="D35" s="20">
        <f>DATEDIF(C35,AUJOURDHUI(),"M")</f>
        <v/>
      </c>
      <c r="E35" s="20" t="inlineStr">
        <is>
          <t>Femelle</t>
        </is>
      </c>
      <c r="F35" s="20" t="inlineStr">
        <is>
          <t>Suffolk</t>
        </is>
      </c>
      <c r="G35" s="20" t="inlineStr">
        <is>
          <t>OV0018</t>
        </is>
      </c>
      <c r="H35" s="20" t="inlineStr">
        <is>
          <t>OV0016</t>
        </is>
      </c>
      <c r="I35" s="20" t="n">
        <v>50</v>
      </c>
      <c r="J35" s="20" t="inlineStr">
        <is>
          <t>À surveiller</t>
        </is>
      </c>
      <c r="K35" s="20" t="inlineStr">
        <is>
          <t>Réforme</t>
        </is>
      </c>
      <c r="L35" s="20" t="inlineStr">
        <is>
          <t>25/10/2025</t>
        </is>
      </c>
      <c r="M35" s="20" t="n">
        <v>358</v>
      </c>
      <c r="N35" s="21" t="inlineStr"/>
    </row>
    <row r="36">
      <c r="A36" s="18" t="inlineStr">
        <is>
          <t>OV0033</t>
        </is>
      </c>
      <c r="B36" s="18" t="inlineStr">
        <is>
          <t>Brebis 33</t>
        </is>
      </c>
      <c r="C36" s="18" t="inlineStr">
        <is>
          <t>31/07/2021</t>
        </is>
      </c>
      <c r="D36" s="18">
        <f>DATEDIF(C36,AUJOURDHUI(),"M")</f>
        <v/>
      </c>
      <c r="E36" s="18" t="inlineStr">
        <is>
          <t>Mâle</t>
        </is>
      </c>
      <c r="F36" s="18" t="inlineStr">
        <is>
          <t>Mérinos</t>
        </is>
      </c>
      <c r="G36" s="18" t="inlineStr">
        <is>
          <t>OV0010</t>
        </is>
      </c>
      <c r="H36" s="18" t="inlineStr">
        <is>
          <t>OV0012</t>
        </is>
      </c>
      <c r="I36" s="18" t="n">
        <v>78</v>
      </c>
      <c r="J36" s="18" t="inlineStr">
        <is>
          <t>Excellent</t>
        </is>
      </c>
      <c r="K36" s="18" t="inlineStr">
        <is>
          <t>Actif</t>
        </is>
      </c>
      <c r="L36" s="18" t="inlineStr">
        <is>
          <t>01/11/2025</t>
        </is>
      </c>
      <c r="M36" s="18" t="n">
        <v>260</v>
      </c>
      <c r="N36" s="19" t="inlineStr"/>
    </row>
    <row r="37">
      <c r="A37" s="20" t="inlineStr">
        <is>
          <t>OV0034</t>
        </is>
      </c>
      <c r="B37" s="20" t="inlineStr">
        <is>
          <t>Brebis 34</t>
        </is>
      </c>
      <c r="C37" s="20" t="inlineStr">
        <is>
          <t>15/05/2025</t>
        </is>
      </c>
      <c r="D37" s="20">
        <f>DATEDIF(C37,AUJOURDHUI(),"M")</f>
        <v/>
      </c>
      <c r="E37" s="20" t="inlineStr">
        <is>
          <t>Mâle</t>
        </is>
      </c>
      <c r="F37" s="20" t="inlineStr">
        <is>
          <t>Suffolk</t>
        </is>
      </c>
      <c r="G37" s="20" t="inlineStr">
        <is>
          <t>OV0001</t>
        </is>
      </c>
      <c r="H37" s="20" t="inlineStr">
        <is>
          <t>OV0005</t>
        </is>
      </c>
      <c r="I37" s="20" t="n">
        <v>49</v>
      </c>
      <c r="J37" s="20" t="inlineStr">
        <is>
          <t>Moyen</t>
        </is>
      </c>
      <c r="K37" s="20" t="inlineStr">
        <is>
          <t>Agnelage</t>
        </is>
      </c>
      <c r="L37" s="20" t="inlineStr">
        <is>
          <t>01/10/2025</t>
        </is>
      </c>
      <c r="M37" s="20" t="n">
        <v>156</v>
      </c>
      <c r="N37" s="21" t="inlineStr"/>
    </row>
    <row r="38">
      <c r="A38" s="18" t="inlineStr">
        <is>
          <t>OV0035</t>
        </is>
      </c>
      <c r="B38" s="18" t="inlineStr">
        <is>
          <t>Bélier 35</t>
        </is>
      </c>
      <c r="C38" s="18" t="inlineStr">
        <is>
          <t>24/04/2021</t>
        </is>
      </c>
      <c r="D38" s="18">
        <f>DATEDIF(C38,AUJOURDHUI(),"M")</f>
        <v/>
      </c>
      <c r="E38" s="18" t="inlineStr">
        <is>
          <t>Mâle</t>
        </is>
      </c>
      <c r="F38" s="18" t="inlineStr">
        <is>
          <t>Mérinos</t>
        </is>
      </c>
      <c r="G38" s="18" t="inlineStr">
        <is>
          <t>OV0001</t>
        </is>
      </c>
      <c r="H38" s="18" t="inlineStr">
        <is>
          <t>OV0006</t>
        </is>
      </c>
      <c r="I38" s="18" t="n">
        <v>83</v>
      </c>
      <c r="J38" s="18" t="inlineStr">
        <is>
          <t>À surveiller</t>
        </is>
      </c>
      <c r="K38" s="18" t="inlineStr">
        <is>
          <t>Agnelage</t>
        </is>
      </c>
      <c r="L38" s="18" t="inlineStr">
        <is>
          <t>28/12/2025</t>
        </is>
      </c>
      <c r="M38" s="18" t="n">
        <v>289</v>
      </c>
      <c r="N38" s="19" t="inlineStr"/>
    </row>
    <row r="39">
      <c r="A39" s="20" t="inlineStr">
        <is>
          <t>OV0036</t>
        </is>
      </c>
      <c r="B39" s="20" t="inlineStr">
        <is>
          <t>Bélier 36</t>
        </is>
      </c>
      <c r="C39" s="20" t="inlineStr">
        <is>
          <t>31/05/2020</t>
        </is>
      </c>
      <c r="D39" s="20">
        <f>DATEDIF(C39,AUJOURDHUI(),"M")</f>
        <v/>
      </c>
      <c r="E39" s="20" t="inlineStr">
        <is>
          <t>Mâle</t>
        </is>
      </c>
      <c r="F39" s="20" t="inlineStr">
        <is>
          <t>Ile-de-France</t>
        </is>
      </c>
      <c r="G39" s="20" t="inlineStr">
        <is>
          <t>OV0020</t>
        </is>
      </c>
      <c r="H39" s="20" t="inlineStr">
        <is>
          <t>OV0016</t>
        </is>
      </c>
      <c r="I39" s="20" t="n">
        <v>68</v>
      </c>
      <c r="J39" s="20" t="inlineStr">
        <is>
          <t>Bon</t>
        </is>
      </c>
      <c r="K39" s="20" t="inlineStr">
        <is>
          <t>Vente</t>
        </is>
      </c>
      <c r="L39" s="20" t="inlineStr">
        <is>
          <t>26/09/2025</t>
        </is>
      </c>
      <c r="M39" s="20" t="n">
        <v>275</v>
      </c>
      <c r="N39" s="21" t="inlineStr"/>
    </row>
    <row r="40">
      <c r="A40" s="18" t="inlineStr">
        <is>
          <t>OV0037</t>
        </is>
      </c>
      <c r="B40" s="18" t="inlineStr">
        <is>
          <t>Bélier 37</t>
        </is>
      </c>
      <c r="C40" s="18" t="inlineStr">
        <is>
          <t>18/10/2020</t>
        </is>
      </c>
      <c r="D40" s="18">
        <f>DATEDIF(C40,AUJOURDHUI(),"M")</f>
        <v/>
      </c>
      <c r="E40" s="18" t="inlineStr">
        <is>
          <t>Femelle</t>
        </is>
      </c>
      <c r="F40" s="18" t="inlineStr">
        <is>
          <t>Texel</t>
        </is>
      </c>
      <c r="G40" s="18" t="inlineStr">
        <is>
          <t>OV0007</t>
        </is>
      </c>
      <c r="H40" s="18" t="inlineStr">
        <is>
          <t>OV0022</t>
        </is>
      </c>
      <c r="I40" s="18" t="n">
        <v>90</v>
      </c>
      <c r="J40" s="18" t="inlineStr">
        <is>
          <t>À surveiller</t>
        </is>
      </c>
      <c r="K40" s="18" t="inlineStr">
        <is>
          <t>Vente</t>
        </is>
      </c>
      <c r="L40" s="18" t="inlineStr">
        <is>
          <t>13/10/2025</t>
        </is>
      </c>
      <c r="M40" s="18" t="n">
        <v>211</v>
      </c>
      <c r="N40" s="19" t="inlineStr"/>
    </row>
    <row r="41">
      <c r="A41" s="20" t="inlineStr">
        <is>
          <t>OV0038</t>
        </is>
      </c>
      <c r="B41" s="20" t="inlineStr">
        <is>
          <t>Bélier 38</t>
        </is>
      </c>
      <c r="C41" s="20" t="inlineStr">
        <is>
          <t>08/01/2025</t>
        </is>
      </c>
      <c r="D41" s="20">
        <f>DATEDIF(C41,AUJOURDHUI(),"M")</f>
        <v/>
      </c>
      <c r="E41" s="20" t="inlineStr">
        <is>
          <t>Mâle</t>
        </is>
      </c>
      <c r="F41" s="20" t="inlineStr">
        <is>
          <t>Suffolk</t>
        </is>
      </c>
      <c r="G41" s="20" t="inlineStr">
        <is>
          <t>OV0019</t>
        </is>
      </c>
      <c r="H41" s="20" t="inlineStr">
        <is>
          <t>OV0017</t>
        </is>
      </c>
      <c r="I41" s="20" t="n">
        <v>90</v>
      </c>
      <c r="J41" s="20" t="inlineStr">
        <is>
          <t>À surveiller</t>
        </is>
      </c>
      <c r="K41" s="20" t="inlineStr">
        <is>
          <t>Vente</t>
        </is>
      </c>
      <c r="L41" s="20" t="inlineStr">
        <is>
          <t>12/12/2025</t>
        </is>
      </c>
      <c r="M41" s="20" t="n">
        <v>421</v>
      </c>
      <c r="N41" s="21" t="inlineStr"/>
    </row>
    <row r="42">
      <c r="A42" s="18" t="inlineStr">
        <is>
          <t>OV0039</t>
        </is>
      </c>
      <c r="B42" s="18" t="inlineStr">
        <is>
          <t>Brebis 39</t>
        </is>
      </c>
      <c r="C42" s="18" t="inlineStr">
        <is>
          <t>28/02/2025</t>
        </is>
      </c>
      <c r="D42" s="18">
        <f>DATEDIF(C42,AUJOURDHUI(),"M")</f>
        <v/>
      </c>
      <c r="E42" s="18" t="inlineStr">
        <is>
          <t>Mâle</t>
        </is>
      </c>
      <c r="F42" s="18" t="inlineStr">
        <is>
          <t>Texel</t>
        </is>
      </c>
      <c r="G42" s="18" t="inlineStr">
        <is>
          <t>OV0017</t>
        </is>
      </c>
      <c r="H42" s="18" t="inlineStr">
        <is>
          <t>OV0005</t>
        </is>
      </c>
      <c r="I42" s="18" t="n">
        <v>81</v>
      </c>
      <c r="J42" s="18" t="inlineStr">
        <is>
          <t>Moyen</t>
        </is>
      </c>
      <c r="K42" s="18" t="inlineStr">
        <is>
          <t>Vente</t>
        </is>
      </c>
      <c r="L42" s="18" t="inlineStr">
        <is>
          <t>08/01/2026</t>
        </is>
      </c>
      <c r="M42" s="18" t="n">
        <v>321</v>
      </c>
      <c r="N42" s="19" t="inlineStr"/>
    </row>
    <row r="43">
      <c r="A43" s="20" t="inlineStr">
        <is>
          <t>OV0040</t>
        </is>
      </c>
      <c r="B43" s="20" t="inlineStr">
        <is>
          <t>Brebis 40</t>
        </is>
      </c>
      <c r="C43" s="20" t="inlineStr">
        <is>
          <t>28/03/2023</t>
        </is>
      </c>
      <c r="D43" s="20">
        <f>DATEDIF(C43,AUJOURDHUI(),"M")</f>
        <v/>
      </c>
      <c r="E43" s="20" t="inlineStr">
        <is>
          <t>Mâle</t>
        </is>
      </c>
      <c r="F43" s="20" t="inlineStr">
        <is>
          <t>Mourerous</t>
        </is>
      </c>
      <c r="G43" s="20" t="inlineStr">
        <is>
          <t>OV0014</t>
        </is>
      </c>
      <c r="H43" s="20" t="inlineStr">
        <is>
          <t>OV0015</t>
        </is>
      </c>
      <c r="I43" s="20" t="n">
        <v>66</v>
      </c>
      <c r="J43" s="20" t="inlineStr">
        <is>
          <t>Moyen</t>
        </is>
      </c>
      <c r="K43" s="20" t="inlineStr">
        <is>
          <t>Actif</t>
        </is>
      </c>
      <c r="L43" s="20" t="inlineStr">
        <is>
          <t>16/09/2025</t>
        </is>
      </c>
      <c r="M43" s="20" t="n">
        <v>292</v>
      </c>
      <c r="N43" s="21" t="inlineStr"/>
    </row>
    <row r="44">
      <c r="A44" s="18" t="inlineStr">
        <is>
          <t>OV0041</t>
        </is>
      </c>
      <c r="B44" s="18" t="inlineStr">
        <is>
          <t>Bélier 41</t>
        </is>
      </c>
      <c r="C44" s="18" t="inlineStr">
        <is>
          <t>04/04/2022</t>
        </is>
      </c>
      <c r="D44" s="18">
        <f>DATEDIF(C44,AUJOURDHUI(),"M")</f>
        <v/>
      </c>
      <c r="E44" s="18" t="inlineStr">
        <is>
          <t>Femelle</t>
        </is>
      </c>
      <c r="F44" s="18" t="inlineStr">
        <is>
          <t>Lacaune</t>
        </is>
      </c>
      <c r="G44" s="18" t="inlineStr">
        <is>
          <t>OV0005</t>
        </is>
      </c>
      <c r="H44" s="18" t="inlineStr">
        <is>
          <t>OV0003</t>
        </is>
      </c>
      <c r="I44" s="18" t="n">
        <v>65</v>
      </c>
      <c r="J44" s="18" t="inlineStr">
        <is>
          <t>Moyen</t>
        </is>
      </c>
      <c r="K44" s="18" t="inlineStr">
        <is>
          <t>Actif</t>
        </is>
      </c>
      <c r="L44" s="18" t="inlineStr">
        <is>
          <t>24/09/2025</t>
        </is>
      </c>
      <c r="M44" s="18" t="n">
        <v>322</v>
      </c>
      <c r="N44" s="19" t="inlineStr"/>
    </row>
    <row r="45">
      <c r="A45" s="20" t="inlineStr">
        <is>
          <t>OV0042</t>
        </is>
      </c>
      <c r="B45" s="20" t="inlineStr">
        <is>
          <t>Brebis 42</t>
        </is>
      </c>
      <c r="C45" s="20" t="inlineStr">
        <is>
          <t>09/07/2020</t>
        </is>
      </c>
      <c r="D45" s="20">
        <f>DATEDIF(C45,AUJOURDHUI(),"M")</f>
        <v/>
      </c>
      <c r="E45" s="20" t="inlineStr">
        <is>
          <t>Mâle</t>
        </is>
      </c>
      <c r="F45" s="20" t="inlineStr">
        <is>
          <t>Lacaune</t>
        </is>
      </c>
      <c r="G45" s="20" t="inlineStr">
        <is>
          <t>OV0013</t>
        </is>
      </c>
      <c r="H45" s="20" t="inlineStr">
        <is>
          <t>OV0027</t>
        </is>
      </c>
      <c r="I45" s="20" t="n">
        <v>38</v>
      </c>
      <c r="J45" s="20" t="inlineStr">
        <is>
          <t>Moyen</t>
        </is>
      </c>
      <c r="K45" s="20" t="inlineStr">
        <is>
          <t>Vente</t>
        </is>
      </c>
      <c r="L45" s="20" t="inlineStr">
        <is>
          <t>05/01/2026</t>
        </is>
      </c>
      <c r="M45" s="20" t="n">
        <v>238</v>
      </c>
      <c r="N45" s="21" t="inlineStr"/>
    </row>
    <row r="46">
      <c r="A46" s="18" t="inlineStr">
        <is>
          <t>OV0043</t>
        </is>
      </c>
      <c r="B46" s="18" t="inlineStr">
        <is>
          <t>Bélier 43</t>
        </is>
      </c>
      <c r="C46" s="18" t="inlineStr">
        <is>
          <t>25/12/2021</t>
        </is>
      </c>
      <c r="D46" s="18">
        <f>DATEDIF(C46,AUJOURDHUI(),"M")</f>
        <v/>
      </c>
      <c r="E46" s="18" t="inlineStr">
        <is>
          <t>Mâle</t>
        </is>
      </c>
      <c r="F46" s="18" t="inlineStr">
        <is>
          <t>Mourerous</t>
        </is>
      </c>
      <c r="G46" s="18" t="inlineStr">
        <is>
          <t>OV0007</t>
        </is>
      </c>
      <c r="H46" s="18" t="inlineStr">
        <is>
          <t>OV0026</t>
        </is>
      </c>
      <c r="I46" s="18" t="n">
        <v>86</v>
      </c>
      <c r="J46" s="18" t="inlineStr">
        <is>
          <t>Bon</t>
        </is>
      </c>
      <c r="K46" s="18" t="inlineStr">
        <is>
          <t>Vente</t>
        </is>
      </c>
      <c r="L46" s="18" t="inlineStr">
        <is>
          <t>01/10/2025</t>
        </is>
      </c>
      <c r="M46" s="18" t="n">
        <v>251</v>
      </c>
      <c r="N46" s="19" t="inlineStr"/>
    </row>
    <row r="47">
      <c r="A47" s="20" t="inlineStr">
        <is>
          <t>OV0044</t>
        </is>
      </c>
      <c r="B47" s="20" t="inlineStr">
        <is>
          <t>Bélier 44</t>
        </is>
      </c>
      <c r="C47" s="20" t="inlineStr">
        <is>
          <t>07/05/2020</t>
        </is>
      </c>
      <c r="D47" s="20">
        <f>DATEDIF(C47,AUJOURDHUI(),"M")</f>
        <v/>
      </c>
      <c r="E47" s="20" t="inlineStr">
        <is>
          <t>Femelle</t>
        </is>
      </c>
      <c r="F47" s="20" t="inlineStr">
        <is>
          <t>Ile-de-France</t>
        </is>
      </c>
      <c r="G47" s="20" t="inlineStr">
        <is>
          <t>OV0002</t>
        </is>
      </c>
      <c r="H47" s="20" t="inlineStr">
        <is>
          <t>OV0014</t>
        </is>
      </c>
      <c r="I47" s="20" t="n">
        <v>69</v>
      </c>
      <c r="J47" s="20" t="inlineStr">
        <is>
          <t>Moyen</t>
        </is>
      </c>
      <c r="K47" s="20" t="inlineStr">
        <is>
          <t>Actif</t>
        </is>
      </c>
      <c r="L47" s="20" t="inlineStr">
        <is>
          <t>24/11/2025</t>
        </is>
      </c>
      <c r="M47" s="20" t="n">
        <v>420</v>
      </c>
      <c r="N47" s="21" t="inlineStr"/>
    </row>
    <row r="48">
      <c r="A48" s="18" t="inlineStr">
        <is>
          <t>OV0045</t>
        </is>
      </c>
      <c r="B48" s="18" t="inlineStr">
        <is>
          <t>Brebis 45</t>
        </is>
      </c>
      <c r="C48" s="18" t="inlineStr">
        <is>
          <t>27/03/2020</t>
        </is>
      </c>
      <c r="D48" s="18">
        <f>DATEDIF(C48,AUJOURDHUI(),"M")</f>
        <v/>
      </c>
      <c r="E48" s="18" t="inlineStr">
        <is>
          <t>Mâle</t>
        </is>
      </c>
      <c r="F48" s="18" t="inlineStr">
        <is>
          <t>Mérinos</t>
        </is>
      </c>
      <c r="G48" s="18" t="inlineStr">
        <is>
          <t>OV0013</t>
        </is>
      </c>
      <c r="H48" s="18" t="inlineStr">
        <is>
          <t>OV0004</t>
        </is>
      </c>
      <c r="I48" s="18" t="n">
        <v>73</v>
      </c>
      <c r="J48" s="18" t="inlineStr">
        <is>
          <t>À surveiller</t>
        </is>
      </c>
      <c r="K48" s="18" t="inlineStr">
        <is>
          <t>Actif</t>
        </is>
      </c>
      <c r="L48" s="18" t="inlineStr">
        <is>
          <t>02/01/2026</t>
        </is>
      </c>
      <c r="M48" s="18" t="n">
        <v>322</v>
      </c>
      <c r="N48" s="19" t="inlineStr"/>
    </row>
    <row r="49">
      <c r="A49" s="20" t="inlineStr">
        <is>
          <t>OV0046</t>
        </is>
      </c>
      <c r="B49" s="20" t="inlineStr">
        <is>
          <t>Bélier 46</t>
        </is>
      </c>
      <c r="C49" s="20" t="inlineStr">
        <is>
          <t>02/02/2024</t>
        </is>
      </c>
      <c r="D49" s="20">
        <f>DATEDIF(C49,AUJOURDHUI(),"M")</f>
        <v/>
      </c>
      <c r="E49" s="20" t="inlineStr">
        <is>
          <t>Mâle</t>
        </is>
      </c>
      <c r="F49" s="20" t="inlineStr">
        <is>
          <t>Mérinos</t>
        </is>
      </c>
      <c r="G49" s="20" t="inlineStr">
        <is>
          <t>OV0014</t>
        </is>
      </c>
      <c r="H49" s="20" t="inlineStr">
        <is>
          <t>OV0015</t>
        </is>
      </c>
      <c r="I49" s="20" t="n">
        <v>35</v>
      </c>
      <c r="J49" s="20" t="inlineStr">
        <is>
          <t>Moyen</t>
        </is>
      </c>
      <c r="K49" s="20" t="inlineStr">
        <is>
          <t>Vente</t>
        </is>
      </c>
      <c r="L49" s="20" t="inlineStr">
        <is>
          <t>11/12/2025</t>
        </is>
      </c>
      <c r="M49" s="20" t="n">
        <v>325</v>
      </c>
      <c r="N49" s="21" t="inlineStr"/>
    </row>
    <row r="50">
      <c r="A50" s="18" t="inlineStr">
        <is>
          <t>OV0047</t>
        </is>
      </c>
      <c r="B50" s="18" t="inlineStr">
        <is>
          <t>Brebis 47</t>
        </is>
      </c>
      <c r="C50" s="18" t="inlineStr">
        <is>
          <t>21/11/2020</t>
        </is>
      </c>
      <c r="D50" s="18">
        <f>DATEDIF(C50,AUJOURDHUI(),"M")</f>
        <v/>
      </c>
      <c r="E50" s="18" t="inlineStr">
        <is>
          <t>Femelle</t>
        </is>
      </c>
      <c r="F50" s="18" t="inlineStr">
        <is>
          <t>Mérinos</t>
        </is>
      </c>
      <c r="G50" s="18" t="inlineStr">
        <is>
          <t>OV0015</t>
        </is>
      </c>
      <c r="H50" s="18" t="inlineStr">
        <is>
          <t>OV0027</t>
        </is>
      </c>
      <c r="I50" s="18" t="n">
        <v>78</v>
      </c>
      <c r="J50" s="18" t="inlineStr">
        <is>
          <t>À surveiller</t>
        </is>
      </c>
      <c r="K50" s="18" t="inlineStr">
        <is>
          <t>Actif</t>
        </is>
      </c>
      <c r="L50" s="18" t="inlineStr">
        <is>
          <t>05/12/2025</t>
        </is>
      </c>
      <c r="M50" s="18" t="n">
        <v>319</v>
      </c>
      <c r="N50" s="19" t="inlineStr"/>
    </row>
    <row r="51">
      <c r="A51" s="20" t="inlineStr">
        <is>
          <t>OV0048</t>
        </is>
      </c>
      <c r="B51" s="20" t="inlineStr">
        <is>
          <t>Bélier 48</t>
        </is>
      </c>
      <c r="C51" s="20" t="inlineStr">
        <is>
          <t>07/02/2022</t>
        </is>
      </c>
      <c r="D51" s="20">
        <f>DATEDIF(C51,AUJOURDHUI(),"M")</f>
        <v/>
      </c>
      <c r="E51" s="20" t="inlineStr">
        <is>
          <t>Femelle</t>
        </is>
      </c>
      <c r="F51" s="20" t="inlineStr">
        <is>
          <t>Texel</t>
        </is>
      </c>
      <c r="G51" s="20" t="inlineStr">
        <is>
          <t>OV0009</t>
        </is>
      </c>
      <c r="H51" s="20" t="inlineStr">
        <is>
          <t>OV0010</t>
        </is>
      </c>
      <c r="I51" s="20" t="n">
        <v>36</v>
      </c>
      <c r="J51" s="20" t="inlineStr">
        <is>
          <t>Moyen</t>
        </is>
      </c>
      <c r="K51" s="20" t="inlineStr">
        <is>
          <t>Actif</t>
        </is>
      </c>
      <c r="L51" s="20" t="inlineStr">
        <is>
          <t>17/10/2025</t>
        </is>
      </c>
      <c r="M51" s="20" t="n">
        <v>175</v>
      </c>
      <c r="N51" s="21" t="inlineStr"/>
    </row>
    <row r="52">
      <c r="A52" s="18" t="inlineStr">
        <is>
          <t>OV0049</t>
        </is>
      </c>
      <c r="B52" s="18" t="inlineStr">
        <is>
          <t>Bélier 49</t>
        </is>
      </c>
      <c r="C52" s="18" t="inlineStr">
        <is>
          <t>31/05/2020</t>
        </is>
      </c>
      <c r="D52" s="18">
        <f>DATEDIF(C52,AUJOURDHUI(),"M")</f>
        <v/>
      </c>
      <c r="E52" s="18" t="inlineStr">
        <is>
          <t>Femelle</t>
        </is>
      </c>
      <c r="F52" s="18" t="inlineStr">
        <is>
          <t>Texel</t>
        </is>
      </c>
      <c r="G52" s="18" t="inlineStr">
        <is>
          <t>OV0010</t>
        </is>
      </c>
      <c r="H52" s="18" t="inlineStr">
        <is>
          <t>OV0014</t>
        </is>
      </c>
      <c r="I52" s="18" t="n">
        <v>42</v>
      </c>
      <c r="J52" s="18" t="inlineStr">
        <is>
          <t>À surveiller</t>
        </is>
      </c>
      <c r="K52" s="18" t="inlineStr">
        <is>
          <t>Agnelage</t>
        </is>
      </c>
      <c r="L52" s="18" t="inlineStr">
        <is>
          <t>14/09/2025</t>
        </is>
      </c>
      <c r="M52" s="18" t="n">
        <v>156</v>
      </c>
      <c r="N52" s="19" t="inlineStr"/>
    </row>
    <row r="53">
      <c r="A53" s="20" t="inlineStr">
        <is>
          <t>OV0050</t>
        </is>
      </c>
      <c r="B53" s="20" t="inlineStr">
        <is>
          <t>Brebis 50</t>
        </is>
      </c>
      <c r="C53" s="20" t="inlineStr">
        <is>
          <t>15/12/2020</t>
        </is>
      </c>
      <c r="D53" s="20">
        <f>DATEDIF(C53,AUJOURDHUI(),"M")</f>
        <v/>
      </c>
      <c r="E53" s="20" t="inlineStr">
        <is>
          <t>Mâle</t>
        </is>
      </c>
      <c r="F53" s="20" t="inlineStr">
        <is>
          <t>Lacaune</t>
        </is>
      </c>
      <c r="G53" s="20" t="inlineStr">
        <is>
          <t>OV0020</t>
        </is>
      </c>
      <c r="H53" s="20" t="inlineStr">
        <is>
          <t>OV0025</t>
        </is>
      </c>
      <c r="I53" s="20" t="n">
        <v>84</v>
      </c>
      <c r="J53" s="20" t="inlineStr">
        <is>
          <t>Moyen</t>
        </is>
      </c>
      <c r="K53" s="20" t="inlineStr">
        <is>
          <t>Actif</t>
        </is>
      </c>
      <c r="L53" s="20" t="inlineStr">
        <is>
          <t>18/12/2025</t>
        </is>
      </c>
      <c r="M53" s="20" t="n">
        <v>155</v>
      </c>
      <c r="N53" s="21" t="inlineStr"/>
    </row>
  </sheetData>
  <mergeCells count="1">
    <mergeCell ref="A1:N1"/>
  </mergeCells>
  <dataValidations count="3">
    <dataValidation sqref="E4:E53" showErrorMessage="1" showInputMessage="1" allowBlank="0" type="list">
      <formula1>"Femelle,Mâle"</formula1>
    </dataValidation>
    <dataValidation sqref="J4:J53" showErrorMessage="1" showInputMessage="1" allowBlank="0" type="list">
      <formula1>"Excellent,Bon,Moyen,À surveiller"</formula1>
    </dataValidation>
    <dataValidation sqref="K4:K53" showErrorMessage="1" showInputMessage="1" allowBlank="0" type="list">
      <formula1>"Actif,Agnelage,Vente,Réforme"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53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30" customWidth="1" min="12" max="12"/>
  </cols>
  <sheetData>
    <row r="1">
      <c r="A1" s="16" t="inlineStr">
        <is>
          <t>SUIVI SANITAIRE DU TROUPEAU</t>
        </is>
      </c>
    </row>
    <row r="3">
      <c r="A3" s="17" t="inlineStr">
        <is>
          <t>N° ID</t>
        </is>
      </c>
      <c r="B3" s="17" t="inlineStr">
        <is>
          <t>Date Intervention</t>
        </is>
      </c>
      <c r="C3" s="17" t="inlineStr">
        <is>
          <t>Type Intervention</t>
        </is>
      </c>
      <c r="D3" s="17" t="inlineStr">
        <is>
          <t>Vétérinaire</t>
        </is>
      </c>
      <c r="E3" s="17" t="inlineStr">
        <is>
          <t>Diagnostic</t>
        </is>
      </c>
      <c r="F3" s="17" t="inlineStr">
        <is>
          <t>Traitement</t>
        </is>
      </c>
      <c r="G3" s="17" t="inlineStr">
        <is>
          <t>Médicaments</t>
        </is>
      </c>
      <c r="H3" s="17" t="inlineStr">
        <is>
          <t>Dosage</t>
        </is>
      </c>
      <c r="I3" s="17" t="inlineStr">
        <is>
          <t>Durée (jours)</t>
        </is>
      </c>
      <c r="J3" s="17" t="inlineStr">
        <is>
          <t>Coût (€)</t>
        </is>
      </c>
      <c r="K3" s="17" t="inlineStr">
        <is>
          <t>Prochain RDV</t>
        </is>
      </c>
      <c r="L3" s="17" t="inlineStr">
        <is>
          <t>Observations</t>
        </is>
      </c>
    </row>
    <row r="4">
      <c r="A4" s="18" t="inlineStr">
        <is>
          <t>OV0013</t>
        </is>
      </c>
      <c r="B4" s="18" t="inlineStr">
        <is>
          <t>21/09/2025</t>
        </is>
      </c>
      <c r="C4" s="18" t="inlineStr">
        <is>
          <t>Urgence</t>
        </is>
      </c>
      <c r="D4" s="18" t="inlineStr">
        <is>
          <t>Dr. Martin</t>
        </is>
      </c>
      <c r="E4" s="18" t="inlineStr">
        <is>
          <t>Bonne santé</t>
        </is>
      </c>
      <c r="F4" s="18" t="inlineStr">
        <is>
          <t>Vaccination</t>
        </is>
      </c>
      <c r="G4" s="18" t="inlineStr">
        <is>
          <t>Anti-inflammatoire</t>
        </is>
      </c>
      <c r="H4" s="18" t="inlineStr">
        <is>
          <t>8 ml</t>
        </is>
      </c>
      <c r="I4" s="18" t="n">
        <v>13</v>
      </c>
      <c r="J4" s="18" t="n">
        <v>121</v>
      </c>
      <c r="K4" s="18" t="inlineStr">
        <is>
          <t>07/12/2025</t>
        </is>
      </c>
      <c r="L4" s="19" t="inlineStr"/>
    </row>
    <row r="5">
      <c r="A5" s="20" t="inlineStr">
        <is>
          <t>OV0015</t>
        </is>
      </c>
      <c r="B5" s="20" t="inlineStr">
        <is>
          <t>18/09/2025</t>
        </is>
      </c>
      <c r="C5" s="20" t="inlineStr">
        <is>
          <t>Urgence</t>
        </is>
      </c>
      <c r="D5" s="20" t="inlineStr">
        <is>
          <t>Dr. Lefebvre</t>
        </is>
      </c>
      <c r="E5" s="20" t="inlineStr">
        <is>
          <t>Bonne santé</t>
        </is>
      </c>
      <c r="F5" s="20" t="inlineStr">
        <is>
          <t>Antiparasitaire</t>
        </is>
      </c>
      <c r="G5" s="20" t="inlineStr">
        <is>
          <t>Anti-inflammatoire</t>
        </is>
      </c>
      <c r="H5" s="20" t="inlineStr">
        <is>
          <t>2 ml</t>
        </is>
      </c>
      <c r="I5" s="20" t="n">
        <v>10</v>
      </c>
      <c r="J5" s="20" t="n">
        <v>122</v>
      </c>
      <c r="K5" s="20" t="inlineStr">
        <is>
          <t>03/02/2026</t>
        </is>
      </c>
      <c r="L5" s="21" t="inlineStr"/>
    </row>
    <row r="6">
      <c r="A6" s="18" t="inlineStr">
        <is>
          <t>OV0037</t>
        </is>
      </c>
      <c r="B6" s="18" t="inlineStr">
        <is>
          <t>06/12/2025</t>
        </is>
      </c>
      <c r="C6" s="18" t="inlineStr">
        <is>
          <t>Vermifuge</t>
        </is>
      </c>
      <c r="D6" s="18" t="inlineStr">
        <is>
          <t>Dr. Bernard</t>
        </is>
      </c>
      <c r="E6" s="18" t="inlineStr">
        <is>
          <t>Parasitose</t>
        </is>
      </c>
      <c r="F6" s="18" t="inlineStr">
        <is>
          <t>Antiparasitaire</t>
        </is>
      </c>
      <c r="G6" s="18" t="inlineStr">
        <is>
          <t>Pénicilline</t>
        </is>
      </c>
      <c r="H6" s="18" t="inlineStr">
        <is>
          <t>5 ml</t>
        </is>
      </c>
      <c r="I6" s="18" t="n">
        <v>2</v>
      </c>
      <c r="J6" s="18" t="n">
        <v>119</v>
      </c>
      <c r="K6" s="18" t="inlineStr">
        <is>
          <t>27/05/2026</t>
        </is>
      </c>
      <c r="L6" s="19" t="inlineStr"/>
    </row>
    <row r="7">
      <c r="A7" s="20" t="inlineStr">
        <is>
          <t>OV0031</t>
        </is>
      </c>
      <c r="B7" s="20" t="inlineStr">
        <is>
          <t>11/08/2025</t>
        </is>
      </c>
      <c r="C7" s="20" t="inlineStr">
        <is>
          <t>Vaccination</t>
        </is>
      </c>
      <c r="D7" s="20" t="inlineStr">
        <is>
          <t>Dr. Martin</t>
        </is>
      </c>
      <c r="E7" s="20" t="inlineStr">
        <is>
          <t>Bonne santé</t>
        </is>
      </c>
      <c r="F7" s="20" t="inlineStr">
        <is>
          <t>Antibiotique</t>
        </is>
      </c>
      <c r="G7" s="20" t="inlineStr">
        <is>
          <t>Vitamine ADE</t>
        </is>
      </c>
      <c r="H7" s="20" t="inlineStr">
        <is>
          <t>7 ml</t>
        </is>
      </c>
      <c r="I7" s="20" t="n">
        <v>13</v>
      </c>
      <c r="J7" s="20" t="n">
        <v>103</v>
      </c>
      <c r="K7" s="20" t="inlineStr">
        <is>
          <t>07/02/2026</t>
        </is>
      </c>
      <c r="L7" s="21" t="inlineStr"/>
    </row>
    <row r="8">
      <c r="A8" s="18" t="inlineStr">
        <is>
          <t>OV0011</t>
        </is>
      </c>
      <c r="B8" s="18" t="inlineStr">
        <is>
          <t>14/11/2025</t>
        </is>
      </c>
      <c r="C8" s="18" t="inlineStr">
        <is>
          <t>Parage</t>
        </is>
      </c>
      <c r="D8" s="18" t="inlineStr">
        <is>
          <t>Dr. Dubois</t>
        </is>
      </c>
      <c r="E8" s="18" t="inlineStr">
        <is>
          <t>Bonne santé</t>
        </is>
      </c>
      <c r="F8" s="18" t="inlineStr">
        <is>
          <t>Soins locaux</t>
        </is>
      </c>
      <c r="G8" s="18" t="inlineStr">
        <is>
          <t>Ivermectine</t>
        </is>
      </c>
      <c r="H8" s="18" t="inlineStr">
        <is>
          <t>6 ml</t>
        </is>
      </c>
      <c r="I8" s="18" t="n">
        <v>10</v>
      </c>
      <c r="J8" s="18" t="n">
        <v>18</v>
      </c>
      <c r="K8" s="18" t="inlineStr">
        <is>
          <t>07/05/2026</t>
        </is>
      </c>
      <c r="L8" s="19" t="inlineStr"/>
    </row>
    <row r="9">
      <c r="A9" s="20" t="inlineStr">
        <is>
          <t>OV0012</t>
        </is>
      </c>
      <c r="B9" s="20" t="inlineStr">
        <is>
          <t>12/10/2025</t>
        </is>
      </c>
      <c r="C9" s="20" t="inlineStr">
        <is>
          <t>Consultation</t>
        </is>
      </c>
      <c r="D9" s="20" t="inlineStr">
        <is>
          <t>Dr. Martin</t>
        </is>
      </c>
      <c r="E9" s="20" t="inlineStr">
        <is>
          <t>Parasitose</t>
        </is>
      </c>
      <c r="F9" s="20" t="inlineStr">
        <is>
          <t>Soins locaux</t>
        </is>
      </c>
      <c r="G9" s="20" t="inlineStr">
        <is>
          <t>Ivermectine</t>
        </is>
      </c>
      <c r="H9" s="20" t="inlineStr">
        <is>
          <t>9 ml</t>
        </is>
      </c>
      <c r="I9" s="20" t="n">
        <v>9</v>
      </c>
      <c r="J9" s="20" t="n">
        <v>104</v>
      </c>
      <c r="K9" s="20" t="inlineStr">
        <is>
          <t>01/03/2026</t>
        </is>
      </c>
      <c r="L9" s="21" t="inlineStr"/>
    </row>
    <row r="10">
      <c r="A10" s="18" t="inlineStr">
        <is>
          <t>OV0032</t>
        </is>
      </c>
      <c r="B10" s="18" t="inlineStr">
        <is>
          <t>15/09/2025</t>
        </is>
      </c>
      <c r="C10" s="18" t="inlineStr">
        <is>
          <t>Vaccination</t>
        </is>
      </c>
      <c r="D10" s="18" t="inlineStr">
        <is>
          <t>Dr. Bernard</t>
        </is>
      </c>
      <c r="E10" s="18" t="inlineStr">
        <is>
          <t>Infection</t>
        </is>
      </c>
      <c r="F10" s="18" t="inlineStr">
        <is>
          <t>Vaccination</t>
        </is>
      </c>
      <c r="G10" s="18" t="inlineStr">
        <is>
          <t>Pénicilline</t>
        </is>
      </c>
      <c r="H10" s="18" t="inlineStr">
        <is>
          <t>2 ml</t>
        </is>
      </c>
      <c r="I10" s="18" t="n">
        <v>7</v>
      </c>
      <c r="J10" s="18" t="n">
        <v>17</v>
      </c>
      <c r="K10" s="18" t="inlineStr">
        <is>
          <t>14/11/2025</t>
        </is>
      </c>
      <c r="L10" s="19" t="inlineStr"/>
    </row>
    <row r="11">
      <c r="A11" s="20" t="inlineStr">
        <is>
          <t>OV0032</t>
        </is>
      </c>
      <c r="B11" s="20" t="inlineStr">
        <is>
          <t>04/12/2025</t>
        </is>
      </c>
      <c r="C11" s="20" t="inlineStr">
        <is>
          <t>Urgence</t>
        </is>
      </c>
      <c r="D11" s="20" t="inlineStr">
        <is>
          <t>Dr. Dubois</t>
        </is>
      </c>
      <c r="E11" s="20" t="inlineStr">
        <is>
          <t>Bonne santé</t>
        </is>
      </c>
      <c r="F11" s="20" t="inlineStr">
        <is>
          <t>Vaccination</t>
        </is>
      </c>
      <c r="G11" s="20" t="inlineStr">
        <is>
          <t>Antiparasitaire</t>
        </is>
      </c>
      <c r="H11" s="20" t="inlineStr">
        <is>
          <t>3 ml</t>
        </is>
      </c>
      <c r="I11" s="20" t="n">
        <v>1</v>
      </c>
      <c r="J11" s="20" t="n">
        <v>72</v>
      </c>
      <c r="K11" s="20" t="inlineStr">
        <is>
          <t>01/05/2026</t>
        </is>
      </c>
      <c r="L11" s="21" t="inlineStr"/>
    </row>
    <row r="12">
      <c r="A12" s="18" t="inlineStr">
        <is>
          <t>OV0003</t>
        </is>
      </c>
      <c r="B12" s="18" t="inlineStr">
        <is>
          <t>16/09/2025</t>
        </is>
      </c>
      <c r="C12" s="18" t="inlineStr">
        <is>
          <t>Parage</t>
        </is>
      </c>
      <c r="D12" s="18" t="inlineStr">
        <is>
          <t>Dr. Dubois</t>
        </is>
      </c>
      <c r="E12" s="18" t="inlineStr">
        <is>
          <t>Boiterie</t>
        </is>
      </c>
      <c r="F12" s="18" t="inlineStr">
        <is>
          <t>Soins locaux</t>
        </is>
      </c>
      <c r="G12" s="18" t="inlineStr">
        <is>
          <t>Ivermectine</t>
        </is>
      </c>
      <c r="H12" s="18" t="inlineStr">
        <is>
          <t>5 ml</t>
        </is>
      </c>
      <c r="I12" s="18" t="n">
        <v>14</v>
      </c>
      <c r="J12" s="18" t="n">
        <v>42</v>
      </c>
      <c r="K12" s="18" t="inlineStr">
        <is>
          <t>01/12/2025</t>
        </is>
      </c>
      <c r="L12" s="19" t="inlineStr"/>
    </row>
    <row r="13">
      <c r="A13" s="20" t="inlineStr">
        <is>
          <t>OV0036</t>
        </is>
      </c>
      <c r="B13" s="20" t="inlineStr">
        <is>
          <t>25/07/2025</t>
        </is>
      </c>
      <c r="C13" s="20" t="inlineStr">
        <is>
          <t>Urgence</t>
        </is>
      </c>
      <c r="D13" s="20" t="inlineStr">
        <is>
          <t>Dr. Martin</t>
        </is>
      </c>
      <c r="E13" s="20" t="inlineStr">
        <is>
          <t>Prévention</t>
        </is>
      </c>
      <c r="F13" s="20" t="inlineStr">
        <is>
          <t>Antiparasitaire</t>
        </is>
      </c>
      <c r="G13" s="20" t="inlineStr">
        <is>
          <t>Ivermectine</t>
        </is>
      </c>
      <c r="H13" s="20" t="inlineStr">
        <is>
          <t>9 ml</t>
        </is>
      </c>
      <c r="I13" s="20" t="n">
        <v>2</v>
      </c>
      <c r="J13" s="20" t="n">
        <v>39</v>
      </c>
      <c r="K13" s="20" t="inlineStr">
        <is>
          <t>07/10/2025</t>
        </is>
      </c>
      <c r="L13" s="21" t="inlineStr"/>
    </row>
    <row r="14">
      <c r="A14" s="18" t="inlineStr">
        <is>
          <t>OV0008</t>
        </is>
      </c>
      <c r="B14" s="18" t="inlineStr">
        <is>
          <t>23/08/2025</t>
        </is>
      </c>
      <c r="C14" s="18" t="inlineStr">
        <is>
          <t>Parage</t>
        </is>
      </c>
      <c r="D14" s="18" t="inlineStr">
        <is>
          <t>Dr. Lefebvre</t>
        </is>
      </c>
      <c r="E14" s="18" t="inlineStr">
        <is>
          <t>Boiterie</t>
        </is>
      </c>
      <c r="F14" s="18" t="inlineStr">
        <is>
          <t>Antiparasitaire</t>
        </is>
      </c>
      <c r="G14" s="18" t="inlineStr">
        <is>
          <t>Anti-inflammatoire</t>
        </is>
      </c>
      <c r="H14" s="18" t="inlineStr">
        <is>
          <t>3 ml</t>
        </is>
      </c>
      <c r="I14" s="18" t="n">
        <v>11</v>
      </c>
      <c r="J14" s="18" t="n">
        <v>47</v>
      </c>
      <c r="K14" s="18" t="inlineStr">
        <is>
          <t>23/01/2026</t>
        </is>
      </c>
      <c r="L14" s="19" t="inlineStr"/>
    </row>
    <row r="15">
      <c r="A15" s="20" t="inlineStr">
        <is>
          <t>OV0016</t>
        </is>
      </c>
      <c r="B15" s="20" t="inlineStr">
        <is>
          <t>01/01/2026</t>
        </is>
      </c>
      <c r="C15" s="20" t="inlineStr">
        <is>
          <t>Vermifuge</t>
        </is>
      </c>
      <c r="D15" s="20" t="inlineStr">
        <is>
          <t>Dr. Dubois</t>
        </is>
      </c>
      <c r="E15" s="20" t="inlineStr">
        <is>
          <t>Prévention</t>
        </is>
      </c>
      <c r="F15" s="20" t="inlineStr">
        <is>
          <t>Vaccination</t>
        </is>
      </c>
      <c r="G15" s="20" t="inlineStr">
        <is>
          <t>Antiparasitaire</t>
        </is>
      </c>
      <c r="H15" s="20" t="inlineStr">
        <is>
          <t>9 ml</t>
        </is>
      </c>
      <c r="I15" s="20" t="n">
        <v>12</v>
      </c>
      <c r="J15" s="20" t="n">
        <v>105</v>
      </c>
      <c r="K15" s="20" t="inlineStr">
        <is>
          <t>16/06/2026</t>
        </is>
      </c>
      <c r="L15" s="21" t="inlineStr"/>
    </row>
    <row r="16">
      <c r="A16" s="18" t="inlineStr">
        <is>
          <t>OV0021</t>
        </is>
      </c>
      <c r="B16" s="18" t="inlineStr">
        <is>
          <t>06/01/2026</t>
        </is>
      </c>
      <c r="C16" s="18" t="inlineStr">
        <is>
          <t>Vaccination</t>
        </is>
      </c>
      <c r="D16" s="18" t="inlineStr">
        <is>
          <t>Dr. Martin</t>
        </is>
      </c>
      <c r="E16" s="18" t="inlineStr">
        <is>
          <t>Boiterie</t>
        </is>
      </c>
      <c r="F16" s="18" t="inlineStr">
        <is>
          <t>Soins locaux</t>
        </is>
      </c>
      <c r="G16" s="18" t="inlineStr">
        <is>
          <t>Pénicilline</t>
        </is>
      </c>
      <c r="H16" s="18" t="inlineStr">
        <is>
          <t>7 ml</t>
        </is>
      </c>
      <c r="I16" s="18" t="n">
        <v>5</v>
      </c>
      <c r="J16" s="18" t="n">
        <v>125</v>
      </c>
      <c r="K16" s="18" t="inlineStr">
        <is>
          <t>27/06/2026</t>
        </is>
      </c>
      <c r="L16" s="19" t="inlineStr"/>
    </row>
    <row r="17">
      <c r="A17" s="20" t="inlineStr">
        <is>
          <t>OV0003</t>
        </is>
      </c>
      <c r="B17" s="20" t="inlineStr">
        <is>
          <t>06/12/2025</t>
        </is>
      </c>
      <c r="C17" s="20" t="inlineStr">
        <is>
          <t>Vaccination</t>
        </is>
      </c>
      <c r="D17" s="20" t="inlineStr">
        <is>
          <t>Dr. Bernard</t>
        </is>
      </c>
      <c r="E17" s="20" t="inlineStr">
        <is>
          <t>Parasitose</t>
        </is>
      </c>
      <c r="F17" s="20" t="inlineStr">
        <is>
          <t>Antibiotique</t>
        </is>
      </c>
      <c r="G17" s="20" t="inlineStr">
        <is>
          <t>Antiparasitaire</t>
        </is>
      </c>
      <c r="H17" s="20" t="inlineStr">
        <is>
          <t>5 ml</t>
        </is>
      </c>
      <c r="I17" s="20" t="n">
        <v>9</v>
      </c>
      <c r="J17" s="20" t="n">
        <v>84</v>
      </c>
      <c r="K17" s="20" t="inlineStr">
        <is>
          <t>10/01/2026</t>
        </is>
      </c>
      <c r="L17" s="21" t="inlineStr"/>
    </row>
    <row r="18">
      <c r="A18" s="18" t="inlineStr">
        <is>
          <t>OV0008</t>
        </is>
      </c>
      <c r="B18" s="18" t="inlineStr">
        <is>
          <t>22/08/2025</t>
        </is>
      </c>
      <c r="C18" s="18" t="inlineStr">
        <is>
          <t>Parage</t>
        </is>
      </c>
      <c r="D18" s="18" t="inlineStr">
        <is>
          <t>Dr. Lefebvre</t>
        </is>
      </c>
      <c r="E18" s="18" t="inlineStr">
        <is>
          <t>Prévention</t>
        </is>
      </c>
      <c r="F18" s="18" t="inlineStr">
        <is>
          <t>Soins locaux</t>
        </is>
      </c>
      <c r="G18" s="18" t="inlineStr">
        <is>
          <t>Pénicilline</t>
        </is>
      </c>
      <c r="H18" s="18" t="inlineStr">
        <is>
          <t>1 ml</t>
        </is>
      </c>
      <c r="I18" s="18" t="n">
        <v>7</v>
      </c>
      <c r="J18" s="18" t="n">
        <v>137</v>
      </c>
      <c r="K18" s="18" t="inlineStr">
        <is>
          <t>18/12/2025</t>
        </is>
      </c>
      <c r="L18" s="19" t="inlineStr"/>
    </row>
    <row r="19">
      <c r="A19" s="20" t="inlineStr">
        <is>
          <t>OV0040</t>
        </is>
      </c>
      <c r="B19" s="20" t="inlineStr">
        <is>
          <t>23/10/2025</t>
        </is>
      </c>
      <c r="C19" s="20" t="inlineStr">
        <is>
          <t>Urgence</t>
        </is>
      </c>
      <c r="D19" s="20" t="inlineStr">
        <is>
          <t>Dr. Bernard</t>
        </is>
      </c>
      <c r="E19" s="20" t="inlineStr">
        <is>
          <t>Boiterie</t>
        </is>
      </c>
      <c r="F19" s="20" t="inlineStr">
        <is>
          <t>Soins locaux</t>
        </is>
      </c>
      <c r="G19" s="20" t="inlineStr">
        <is>
          <t>Pénicilline</t>
        </is>
      </c>
      <c r="H19" s="20" t="inlineStr">
        <is>
          <t>10 ml</t>
        </is>
      </c>
      <c r="I19" s="20" t="n">
        <v>3</v>
      </c>
      <c r="J19" s="20" t="n">
        <v>24</v>
      </c>
      <c r="K19" s="20" t="inlineStr">
        <is>
          <t>11/12/2025</t>
        </is>
      </c>
      <c r="L19" s="21" t="inlineStr"/>
    </row>
    <row r="20">
      <c r="A20" s="18" t="inlineStr">
        <is>
          <t>OV0004</t>
        </is>
      </c>
      <c r="B20" s="18" t="inlineStr">
        <is>
          <t>01/01/2026</t>
        </is>
      </c>
      <c r="C20" s="18" t="inlineStr">
        <is>
          <t>Urgence</t>
        </is>
      </c>
      <c r="D20" s="18" t="inlineStr">
        <is>
          <t>Dr. Martin</t>
        </is>
      </c>
      <c r="E20" s="18" t="inlineStr">
        <is>
          <t>Boiterie</t>
        </is>
      </c>
      <c r="F20" s="18" t="inlineStr">
        <is>
          <t>Soins locaux</t>
        </is>
      </c>
      <c r="G20" s="18" t="inlineStr">
        <is>
          <t>Antiparasitaire</t>
        </is>
      </c>
      <c r="H20" s="18" t="inlineStr">
        <is>
          <t>8 ml</t>
        </is>
      </c>
      <c r="I20" s="18" t="n">
        <v>13</v>
      </c>
      <c r="J20" s="18" t="n">
        <v>32</v>
      </c>
      <c r="K20" s="18" t="inlineStr">
        <is>
          <t>18/02/2026</t>
        </is>
      </c>
      <c r="L20" s="19" t="inlineStr"/>
    </row>
    <row r="21">
      <c r="A21" s="20" t="inlineStr">
        <is>
          <t>OV0018</t>
        </is>
      </c>
      <c r="B21" s="20" t="inlineStr">
        <is>
          <t>25/09/2025</t>
        </is>
      </c>
      <c r="C21" s="20" t="inlineStr">
        <is>
          <t>Consultation</t>
        </is>
      </c>
      <c r="D21" s="20" t="inlineStr">
        <is>
          <t>Dr. Martin</t>
        </is>
      </c>
      <c r="E21" s="20" t="inlineStr">
        <is>
          <t>Infection</t>
        </is>
      </c>
      <c r="F21" s="20" t="inlineStr">
        <is>
          <t>Antibiotique</t>
        </is>
      </c>
      <c r="G21" s="20" t="inlineStr">
        <is>
          <t>Pénicilline</t>
        </is>
      </c>
      <c r="H21" s="20" t="inlineStr">
        <is>
          <t>7 ml</t>
        </is>
      </c>
      <c r="I21" s="20" t="n">
        <v>4</v>
      </c>
      <c r="J21" s="20" t="n">
        <v>87</v>
      </c>
      <c r="K21" s="20" t="inlineStr">
        <is>
          <t>04/12/2025</t>
        </is>
      </c>
      <c r="L21" s="21" t="inlineStr"/>
    </row>
    <row r="22">
      <c r="A22" s="18" t="inlineStr">
        <is>
          <t>OV0006</t>
        </is>
      </c>
      <c r="B22" s="18" t="inlineStr">
        <is>
          <t>30/09/2025</t>
        </is>
      </c>
      <c r="C22" s="18" t="inlineStr">
        <is>
          <t>Vaccination</t>
        </is>
      </c>
      <c r="D22" s="18" t="inlineStr">
        <is>
          <t>Dr. Martin</t>
        </is>
      </c>
      <c r="E22" s="18" t="inlineStr">
        <is>
          <t>Prévention</t>
        </is>
      </c>
      <c r="F22" s="18" t="inlineStr">
        <is>
          <t>Soins locaux</t>
        </is>
      </c>
      <c r="G22" s="18" t="inlineStr">
        <is>
          <t>Pénicilline</t>
        </is>
      </c>
      <c r="H22" s="18" t="inlineStr">
        <is>
          <t>1 ml</t>
        </is>
      </c>
      <c r="I22" s="18" t="n">
        <v>1</v>
      </c>
      <c r="J22" s="18" t="n">
        <v>121</v>
      </c>
      <c r="K22" s="18" t="inlineStr">
        <is>
          <t>06/12/2025</t>
        </is>
      </c>
      <c r="L22" s="19" t="inlineStr"/>
    </row>
    <row r="23">
      <c r="A23" s="20" t="inlineStr">
        <is>
          <t>OV0045</t>
        </is>
      </c>
      <c r="B23" s="20" t="inlineStr">
        <is>
          <t>21/11/2025</t>
        </is>
      </c>
      <c r="C23" s="20" t="inlineStr">
        <is>
          <t>Vaccination</t>
        </is>
      </c>
      <c r="D23" s="20" t="inlineStr">
        <is>
          <t>Dr. Lefebvre</t>
        </is>
      </c>
      <c r="E23" s="20" t="inlineStr">
        <is>
          <t>Infection</t>
        </is>
      </c>
      <c r="F23" s="20" t="inlineStr">
        <is>
          <t>Vaccination</t>
        </is>
      </c>
      <c r="G23" s="20" t="inlineStr">
        <is>
          <t>Pénicilline</t>
        </is>
      </c>
      <c r="H23" s="20" t="inlineStr">
        <is>
          <t>4 ml</t>
        </is>
      </c>
      <c r="I23" s="20" t="n">
        <v>11</v>
      </c>
      <c r="J23" s="20" t="n">
        <v>146</v>
      </c>
      <c r="K23" s="20" t="inlineStr">
        <is>
          <t>19/05/2026</t>
        </is>
      </c>
      <c r="L23" s="21" t="inlineStr"/>
    </row>
    <row r="24">
      <c r="A24" s="18" t="inlineStr">
        <is>
          <t>OV0028</t>
        </is>
      </c>
      <c r="B24" s="18" t="inlineStr">
        <is>
          <t>30/09/2025</t>
        </is>
      </c>
      <c r="C24" s="18" t="inlineStr">
        <is>
          <t>Parage</t>
        </is>
      </c>
      <c r="D24" s="18" t="inlineStr">
        <is>
          <t>Dr. Dubois</t>
        </is>
      </c>
      <c r="E24" s="18" t="inlineStr">
        <is>
          <t>Boiterie</t>
        </is>
      </c>
      <c r="F24" s="18" t="inlineStr">
        <is>
          <t>Antibiotique</t>
        </is>
      </c>
      <c r="G24" s="18" t="inlineStr">
        <is>
          <t>Vitamine ADE</t>
        </is>
      </c>
      <c r="H24" s="18" t="inlineStr">
        <is>
          <t>3 ml</t>
        </is>
      </c>
      <c r="I24" s="18" t="n">
        <v>8</v>
      </c>
      <c r="J24" s="18" t="n">
        <v>143</v>
      </c>
      <c r="K24" s="18" t="inlineStr">
        <is>
          <t>16/01/2026</t>
        </is>
      </c>
      <c r="L24" s="19" t="inlineStr"/>
    </row>
    <row r="25">
      <c r="A25" s="20" t="inlineStr">
        <is>
          <t>OV0008</t>
        </is>
      </c>
      <c r="B25" s="20" t="inlineStr">
        <is>
          <t>16/12/2025</t>
        </is>
      </c>
      <c r="C25" s="20" t="inlineStr">
        <is>
          <t>Parage</t>
        </is>
      </c>
      <c r="D25" s="20" t="inlineStr">
        <is>
          <t>Dr. Bernard</t>
        </is>
      </c>
      <c r="E25" s="20" t="inlineStr">
        <is>
          <t>Boiterie</t>
        </is>
      </c>
      <c r="F25" s="20" t="inlineStr">
        <is>
          <t>Antiparasitaire</t>
        </is>
      </c>
      <c r="G25" s="20" t="inlineStr">
        <is>
          <t>Antiparasitaire</t>
        </is>
      </c>
      <c r="H25" s="20" t="inlineStr">
        <is>
          <t>3 ml</t>
        </is>
      </c>
      <c r="I25" s="20" t="n">
        <v>13</v>
      </c>
      <c r="J25" s="20" t="n">
        <v>22</v>
      </c>
      <c r="K25" s="20" t="inlineStr">
        <is>
          <t>23/04/2026</t>
        </is>
      </c>
      <c r="L25" s="21" t="inlineStr"/>
    </row>
    <row r="26">
      <c r="A26" s="18" t="inlineStr">
        <is>
          <t>OV0031</t>
        </is>
      </c>
      <c r="B26" s="18" t="inlineStr">
        <is>
          <t>25/08/2025</t>
        </is>
      </c>
      <c r="C26" s="18" t="inlineStr">
        <is>
          <t>Urgence</t>
        </is>
      </c>
      <c r="D26" s="18" t="inlineStr">
        <is>
          <t>Dr. Bernard</t>
        </is>
      </c>
      <c r="E26" s="18" t="inlineStr">
        <is>
          <t>Boiterie</t>
        </is>
      </c>
      <c r="F26" s="18" t="inlineStr">
        <is>
          <t>Antibiotique</t>
        </is>
      </c>
      <c r="G26" s="18" t="inlineStr">
        <is>
          <t>Anti-inflammatoire</t>
        </is>
      </c>
      <c r="H26" s="18" t="inlineStr">
        <is>
          <t>6 ml</t>
        </is>
      </c>
      <c r="I26" s="18" t="n">
        <v>2</v>
      </c>
      <c r="J26" s="18" t="n">
        <v>93</v>
      </c>
      <c r="K26" s="18" t="inlineStr">
        <is>
          <t>08/10/2025</t>
        </is>
      </c>
      <c r="L26" s="19" t="inlineStr"/>
    </row>
    <row r="27">
      <c r="A27" s="20" t="inlineStr">
        <is>
          <t>OV0037</t>
        </is>
      </c>
      <c r="B27" s="20" t="inlineStr">
        <is>
          <t>17/09/2025</t>
        </is>
      </c>
      <c r="C27" s="20" t="inlineStr">
        <is>
          <t>Vaccination</t>
        </is>
      </c>
      <c r="D27" s="20" t="inlineStr">
        <is>
          <t>Dr. Bernard</t>
        </is>
      </c>
      <c r="E27" s="20" t="inlineStr">
        <is>
          <t>Prévention</t>
        </is>
      </c>
      <c r="F27" s="20" t="inlineStr">
        <is>
          <t>Vaccination</t>
        </is>
      </c>
      <c r="G27" s="20" t="inlineStr">
        <is>
          <t>Vitamine ADE</t>
        </is>
      </c>
      <c r="H27" s="20" t="inlineStr">
        <is>
          <t>7 ml</t>
        </is>
      </c>
      <c r="I27" s="20" t="n">
        <v>13</v>
      </c>
      <c r="J27" s="20" t="n">
        <v>45</v>
      </c>
      <c r="K27" s="20" t="inlineStr">
        <is>
          <t>20/02/2026</t>
        </is>
      </c>
      <c r="L27" s="21" t="inlineStr"/>
    </row>
    <row r="28">
      <c r="A28" s="18" t="inlineStr">
        <is>
          <t>OV0030</t>
        </is>
      </c>
      <c r="B28" s="18" t="inlineStr">
        <is>
          <t>05/01/2026</t>
        </is>
      </c>
      <c r="C28" s="18" t="inlineStr">
        <is>
          <t>Vaccination</t>
        </is>
      </c>
      <c r="D28" s="18" t="inlineStr">
        <is>
          <t>Dr. Martin</t>
        </is>
      </c>
      <c r="E28" s="18" t="inlineStr">
        <is>
          <t>Prévention</t>
        </is>
      </c>
      <c r="F28" s="18" t="inlineStr">
        <is>
          <t>Vaccination</t>
        </is>
      </c>
      <c r="G28" s="18" t="inlineStr">
        <is>
          <t>Pénicilline</t>
        </is>
      </c>
      <c r="H28" s="18" t="inlineStr">
        <is>
          <t>6 ml</t>
        </is>
      </c>
      <c r="I28" s="18" t="n">
        <v>13</v>
      </c>
      <c r="J28" s="18" t="n">
        <v>76</v>
      </c>
      <c r="K28" s="18" t="inlineStr">
        <is>
          <t>07/05/2026</t>
        </is>
      </c>
      <c r="L28" s="19" t="inlineStr"/>
    </row>
    <row r="29">
      <c r="A29" s="20" t="inlineStr">
        <is>
          <t>OV0042</t>
        </is>
      </c>
      <c r="B29" s="20" t="inlineStr">
        <is>
          <t>19/10/2025</t>
        </is>
      </c>
      <c r="C29" s="20" t="inlineStr">
        <is>
          <t>Urgence</t>
        </is>
      </c>
      <c r="D29" s="20" t="inlineStr">
        <is>
          <t>Dr. Martin</t>
        </is>
      </c>
      <c r="E29" s="20" t="inlineStr">
        <is>
          <t>Parasitose</t>
        </is>
      </c>
      <c r="F29" s="20" t="inlineStr">
        <is>
          <t>Antibiotique</t>
        </is>
      </c>
      <c r="G29" s="20" t="inlineStr">
        <is>
          <t>Pénicilline</t>
        </is>
      </c>
      <c r="H29" s="20" t="inlineStr">
        <is>
          <t>2 ml</t>
        </is>
      </c>
      <c r="I29" s="20" t="n">
        <v>11</v>
      </c>
      <c r="J29" s="20" t="n">
        <v>131</v>
      </c>
      <c r="K29" s="20" t="inlineStr">
        <is>
          <t>18/12/2025</t>
        </is>
      </c>
      <c r="L29" s="21" t="inlineStr"/>
    </row>
    <row r="30">
      <c r="A30" s="18" t="inlineStr">
        <is>
          <t>OV0008</t>
        </is>
      </c>
      <c r="B30" s="18" t="inlineStr">
        <is>
          <t>08/01/2026</t>
        </is>
      </c>
      <c r="C30" s="18" t="inlineStr">
        <is>
          <t>Parage</t>
        </is>
      </c>
      <c r="D30" s="18" t="inlineStr">
        <is>
          <t>Dr. Bernard</t>
        </is>
      </c>
      <c r="E30" s="18" t="inlineStr">
        <is>
          <t>Boiterie</t>
        </is>
      </c>
      <c r="F30" s="18" t="inlineStr">
        <is>
          <t>Antiparasitaire</t>
        </is>
      </c>
      <c r="G30" s="18" t="inlineStr">
        <is>
          <t>Vitamine ADE</t>
        </is>
      </c>
      <c r="H30" s="18" t="inlineStr">
        <is>
          <t>7 ml</t>
        </is>
      </c>
      <c r="I30" s="18" t="n">
        <v>12</v>
      </c>
      <c r="J30" s="18" t="n">
        <v>54</v>
      </c>
      <c r="K30" s="18" t="inlineStr">
        <is>
          <t>05/06/2026</t>
        </is>
      </c>
      <c r="L30" s="19" t="inlineStr"/>
    </row>
    <row r="31">
      <c r="A31" s="20" t="inlineStr">
        <is>
          <t>OV0038</t>
        </is>
      </c>
      <c r="B31" s="20" t="inlineStr">
        <is>
          <t>03/08/2025</t>
        </is>
      </c>
      <c r="C31" s="20" t="inlineStr">
        <is>
          <t>Consultation</t>
        </is>
      </c>
      <c r="D31" s="20" t="inlineStr">
        <is>
          <t>Dr. Bernard</t>
        </is>
      </c>
      <c r="E31" s="20" t="inlineStr">
        <is>
          <t>Prévention</t>
        </is>
      </c>
      <c r="F31" s="20" t="inlineStr">
        <is>
          <t>Soins locaux</t>
        </is>
      </c>
      <c r="G31" s="20" t="inlineStr">
        <is>
          <t>Ivermectine</t>
        </is>
      </c>
      <c r="H31" s="20" t="inlineStr">
        <is>
          <t>9 ml</t>
        </is>
      </c>
      <c r="I31" s="20" t="n">
        <v>8</v>
      </c>
      <c r="J31" s="20" t="n">
        <v>29</v>
      </c>
      <c r="K31" s="20" t="inlineStr">
        <is>
          <t>26/09/2025</t>
        </is>
      </c>
      <c r="L31" s="21" t="inlineStr"/>
    </row>
    <row r="32">
      <c r="A32" s="18" t="inlineStr">
        <is>
          <t>OV0013</t>
        </is>
      </c>
      <c r="B32" s="18" t="inlineStr">
        <is>
          <t>10/01/2026</t>
        </is>
      </c>
      <c r="C32" s="18" t="inlineStr">
        <is>
          <t>Parage</t>
        </is>
      </c>
      <c r="D32" s="18" t="inlineStr">
        <is>
          <t>Dr. Bernard</t>
        </is>
      </c>
      <c r="E32" s="18" t="inlineStr">
        <is>
          <t>Prévention</t>
        </is>
      </c>
      <c r="F32" s="18" t="inlineStr">
        <is>
          <t>Antiparasitaire</t>
        </is>
      </c>
      <c r="G32" s="18" t="inlineStr">
        <is>
          <t>Pénicilline</t>
        </is>
      </c>
      <c r="H32" s="18" t="inlineStr">
        <is>
          <t>9 ml</t>
        </is>
      </c>
      <c r="I32" s="18" t="n">
        <v>10</v>
      </c>
      <c r="J32" s="18" t="n">
        <v>63</v>
      </c>
      <c r="K32" s="18" t="inlineStr">
        <is>
          <t>11/03/2026</t>
        </is>
      </c>
      <c r="L32" s="19" t="inlineStr"/>
    </row>
    <row r="33">
      <c r="A33" s="20" t="inlineStr">
        <is>
          <t>OV0050</t>
        </is>
      </c>
      <c r="B33" s="20" t="inlineStr">
        <is>
          <t>12/11/2025</t>
        </is>
      </c>
      <c r="C33" s="20" t="inlineStr">
        <is>
          <t>Parage</t>
        </is>
      </c>
      <c r="D33" s="20" t="inlineStr">
        <is>
          <t>Dr. Lefebvre</t>
        </is>
      </c>
      <c r="E33" s="20" t="inlineStr">
        <is>
          <t>Parasitose</t>
        </is>
      </c>
      <c r="F33" s="20" t="inlineStr">
        <is>
          <t>Antibiotique</t>
        </is>
      </c>
      <c r="G33" s="20" t="inlineStr">
        <is>
          <t>Vitamine ADE</t>
        </is>
      </c>
      <c r="H33" s="20" t="inlineStr">
        <is>
          <t>9 ml</t>
        </is>
      </c>
      <c r="I33" s="20" t="n">
        <v>10</v>
      </c>
      <c r="J33" s="20" t="n">
        <v>64</v>
      </c>
      <c r="K33" s="20" t="inlineStr">
        <is>
          <t>17/03/2026</t>
        </is>
      </c>
      <c r="L33" s="21" t="inlineStr"/>
    </row>
    <row r="34">
      <c r="A34" s="18" t="inlineStr">
        <is>
          <t>OV0034</t>
        </is>
      </c>
      <c r="B34" s="18" t="inlineStr">
        <is>
          <t>28/09/2025</t>
        </is>
      </c>
      <c r="C34" s="18" t="inlineStr">
        <is>
          <t>Vermifuge</t>
        </is>
      </c>
      <c r="D34" s="18" t="inlineStr">
        <is>
          <t>Dr. Martin</t>
        </is>
      </c>
      <c r="E34" s="18" t="inlineStr">
        <is>
          <t>Bonne santé</t>
        </is>
      </c>
      <c r="F34" s="18" t="inlineStr">
        <is>
          <t>Soins locaux</t>
        </is>
      </c>
      <c r="G34" s="18" t="inlineStr">
        <is>
          <t>Ivermectine</t>
        </is>
      </c>
      <c r="H34" s="18" t="inlineStr">
        <is>
          <t>8 ml</t>
        </is>
      </c>
      <c r="I34" s="18" t="n">
        <v>12</v>
      </c>
      <c r="J34" s="18" t="n">
        <v>48</v>
      </c>
      <c r="K34" s="18" t="inlineStr">
        <is>
          <t>05/11/2025</t>
        </is>
      </c>
      <c r="L34" s="19" t="inlineStr"/>
    </row>
    <row r="35">
      <c r="A35" s="20" t="inlineStr">
        <is>
          <t>OV0030</t>
        </is>
      </c>
      <c r="B35" s="20" t="inlineStr">
        <is>
          <t>26/11/2025</t>
        </is>
      </c>
      <c r="C35" s="20" t="inlineStr">
        <is>
          <t>Consultation</t>
        </is>
      </c>
      <c r="D35" s="20" t="inlineStr">
        <is>
          <t>Dr. Lefebvre</t>
        </is>
      </c>
      <c r="E35" s="20" t="inlineStr">
        <is>
          <t>Boiterie</t>
        </is>
      </c>
      <c r="F35" s="20" t="inlineStr">
        <is>
          <t>Antibiotique</t>
        </is>
      </c>
      <c r="G35" s="20" t="inlineStr">
        <is>
          <t>Anti-inflammatoire</t>
        </is>
      </c>
      <c r="H35" s="20" t="inlineStr">
        <is>
          <t>10 ml</t>
        </is>
      </c>
      <c r="I35" s="20" t="n">
        <v>5</v>
      </c>
      <c r="J35" s="20" t="n">
        <v>132</v>
      </c>
      <c r="K35" s="20" t="inlineStr">
        <is>
          <t>30/03/2026</t>
        </is>
      </c>
      <c r="L35" s="21" t="inlineStr"/>
    </row>
    <row r="36">
      <c r="A36" s="18" t="inlineStr">
        <is>
          <t>OV0037</t>
        </is>
      </c>
      <c r="B36" s="18" t="inlineStr">
        <is>
          <t>06/08/2025</t>
        </is>
      </c>
      <c r="C36" s="18" t="inlineStr">
        <is>
          <t>Urgence</t>
        </is>
      </c>
      <c r="D36" s="18" t="inlineStr">
        <is>
          <t>Dr. Dubois</t>
        </is>
      </c>
      <c r="E36" s="18" t="inlineStr">
        <is>
          <t>Bonne santé</t>
        </is>
      </c>
      <c r="F36" s="18" t="inlineStr">
        <is>
          <t>Antiparasitaire</t>
        </is>
      </c>
      <c r="G36" s="18" t="inlineStr">
        <is>
          <t>Anti-inflammatoire</t>
        </is>
      </c>
      <c r="H36" s="18" t="inlineStr">
        <is>
          <t>4 ml</t>
        </is>
      </c>
      <c r="I36" s="18" t="n">
        <v>9</v>
      </c>
      <c r="J36" s="18" t="n">
        <v>31</v>
      </c>
      <c r="K36" s="18" t="inlineStr">
        <is>
          <t>21/12/2025</t>
        </is>
      </c>
      <c r="L36" s="19" t="inlineStr"/>
    </row>
    <row r="37">
      <c r="A37" s="20" t="inlineStr">
        <is>
          <t>OV0029</t>
        </is>
      </c>
      <c r="B37" s="20" t="inlineStr">
        <is>
          <t>14/08/2025</t>
        </is>
      </c>
      <c r="C37" s="20" t="inlineStr">
        <is>
          <t>Urgence</t>
        </is>
      </c>
      <c r="D37" s="20" t="inlineStr">
        <is>
          <t>Dr. Bernard</t>
        </is>
      </c>
      <c r="E37" s="20" t="inlineStr">
        <is>
          <t>Bonne santé</t>
        </is>
      </c>
      <c r="F37" s="20" t="inlineStr">
        <is>
          <t>Antibiotique</t>
        </is>
      </c>
      <c r="G37" s="20" t="inlineStr">
        <is>
          <t>Ivermectine</t>
        </is>
      </c>
      <c r="H37" s="20" t="inlineStr">
        <is>
          <t>6 ml</t>
        </is>
      </c>
      <c r="I37" s="20" t="n">
        <v>2</v>
      </c>
      <c r="J37" s="20" t="n">
        <v>132</v>
      </c>
      <c r="K37" s="20" t="inlineStr">
        <is>
          <t>25/12/2025</t>
        </is>
      </c>
      <c r="L37" s="21" t="inlineStr"/>
    </row>
    <row r="38">
      <c r="A38" s="18" t="inlineStr">
        <is>
          <t>OV0028</t>
        </is>
      </c>
      <c r="B38" s="18" t="inlineStr">
        <is>
          <t>15/09/2025</t>
        </is>
      </c>
      <c r="C38" s="18" t="inlineStr">
        <is>
          <t>Vaccination</t>
        </is>
      </c>
      <c r="D38" s="18" t="inlineStr">
        <is>
          <t>Dr. Dubois</t>
        </is>
      </c>
      <c r="E38" s="18" t="inlineStr">
        <is>
          <t>Parasitose</t>
        </is>
      </c>
      <c r="F38" s="18" t="inlineStr">
        <is>
          <t>Vaccination</t>
        </is>
      </c>
      <c r="G38" s="18" t="inlineStr">
        <is>
          <t>Ivermectine</t>
        </is>
      </c>
      <c r="H38" s="18" t="inlineStr">
        <is>
          <t>3 ml</t>
        </is>
      </c>
      <c r="I38" s="18" t="n">
        <v>8</v>
      </c>
      <c r="J38" s="18" t="n">
        <v>125</v>
      </c>
      <c r="K38" s="18" t="inlineStr">
        <is>
          <t>19/01/2026</t>
        </is>
      </c>
      <c r="L38" s="19" t="inlineStr"/>
    </row>
    <row r="39">
      <c r="A39" s="20" t="inlineStr">
        <is>
          <t>OV0005</t>
        </is>
      </c>
      <c r="B39" s="20" t="inlineStr">
        <is>
          <t>21/11/2025</t>
        </is>
      </c>
      <c r="C39" s="20" t="inlineStr">
        <is>
          <t>Consultation</t>
        </is>
      </c>
      <c r="D39" s="20" t="inlineStr">
        <is>
          <t>Dr. Martin</t>
        </is>
      </c>
      <c r="E39" s="20" t="inlineStr">
        <is>
          <t>Infection</t>
        </is>
      </c>
      <c r="F39" s="20" t="inlineStr">
        <is>
          <t>Soins locaux</t>
        </is>
      </c>
      <c r="G39" s="20" t="inlineStr">
        <is>
          <t>Antiparasitaire</t>
        </is>
      </c>
      <c r="H39" s="20" t="inlineStr">
        <is>
          <t>5 ml</t>
        </is>
      </c>
      <c r="I39" s="20" t="n">
        <v>12</v>
      </c>
      <c r="J39" s="20" t="n">
        <v>98</v>
      </c>
      <c r="K39" s="20" t="inlineStr">
        <is>
          <t>26/01/2026</t>
        </is>
      </c>
      <c r="L39" s="21" t="inlineStr"/>
    </row>
    <row r="40">
      <c r="A40" s="18" t="inlineStr">
        <is>
          <t>OV0027</t>
        </is>
      </c>
      <c r="B40" s="18" t="inlineStr">
        <is>
          <t>28/09/2025</t>
        </is>
      </c>
      <c r="C40" s="18" t="inlineStr">
        <is>
          <t>Parage</t>
        </is>
      </c>
      <c r="D40" s="18" t="inlineStr">
        <is>
          <t>Dr. Dubois</t>
        </is>
      </c>
      <c r="E40" s="18" t="inlineStr">
        <is>
          <t>Prévention</t>
        </is>
      </c>
      <c r="F40" s="18" t="inlineStr">
        <is>
          <t>Antibiotique</t>
        </is>
      </c>
      <c r="G40" s="18" t="inlineStr">
        <is>
          <t>Vitamine ADE</t>
        </is>
      </c>
      <c r="H40" s="18" t="inlineStr">
        <is>
          <t>8 ml</t>
        </is>
      </c>
      <c r="I40" s="18" t="n">
        <v>7</v>
      </c>
      <c r="J40" s="18" t="n">
        <v>87</v>
      </c>
      <c r="K40" s="18" t="inlineStr">
        <is>
          <t>25/02/2026</t>
        </is>
      </c>
      <c r="L40" s="19" t="inlineStr"/>
    </row>
    <row r="41">
      <c r="A41" s="20" t="inlineStr">
        <is>
          <t>OV0018</t>
        </is>
      </c>
      <c r="B41" s="20" t="inlineStr">
        <is>
          <t>06/10/2025</t>
        </is>
      </c>
      <c r="C41" s="20" t="inlineStr">
        <is>
          <t>Consultation</t>
        </is>
      </c>
      <c r="D41" s="20" t="inlineStr">
        <is>
          <t>Dr. Bernard</t>
        </is>
      </c>
      <c r="E41" s="20" t="inlineStr">
        <is>
          <t>Parasitose</t>
        </is>
      </c>
      <c r="F41" s="20" t="inlineStr">
        <is>
          <t>Vaccination</t>
        </is>
      </c>
      <c r="G41" s="20" t="inlineStr">
        <is>
          <t>Vitamine ADE</t>
        </is>
      </c>
      <c r="H41" s="20" t="inlineStr">
        <is>
          <t>2 ml</t>
        </is>
      </c>
      <c r="I41" s="20" t="n">
        <v>9</v>
      </c>
      <c r="J41" s="20" t="n">
        <v>144</v>
      </c>
      <c r="K41" s="20" t="inlineStr">
        <is>
          <t>08/02/2026</t>
        </is>
      </c>
      <c r="L41" s="21" t="inlineStr"/>
    </row>
    <row r="42">
      <c r="A42" s="18" t="inlineStr">
        <is>
          <t>OV0037</t>
        </is>
      </c>
      <c r="B42" s="18" t="inlineStr">
        <is>
          <t>25/07/2025</t>
        </is>
      </c>
      <c r="C42" s="18" t="inlineStr">
        <is>
          <t>Parage</t>
        </is>
      </c>
      <c r="D42" s="18" t="inlineStr">
        <is>
          <t>Dr. Martin</t>
        </is>
      </c>
      <c r="E42" s="18" t="inlineStr">
        <is>
          <t>Bonne santé</t>
        </is>
      </c>
      <c r="F42" s="18" t="inlineStr">
        <is>
          <t>Vaccination</t>
        </is>
      </c>
      <c r="G42" s="18" t="inlineStr">
        <is>
          <t>Antiparasitaire</t>
        </is>
      </c>
      <c r="H42" s="18" t="inlineStr">
        <is>
          <t>1 ml</t>
        </is>
      </c>
      <c r="I42" s="18" t="n">
        <v>1</v>
      </c>
      <c r="J42" s="18" t="n">
        <v>29</v>
      </c>
      <c r="K42" s="18" t="inlineStr">
        <is>
          <t>14/11/2025</t>
        </is>
      </c>
      <c r="L42" s="19" t="inlineStr"/>
    </row>
    <row r="43">
      <c r="A43" s="20" t="inlineStr">
        <is>
          <t>OV0018</t>
        </is>
      </c>
      <c r="B43" s="20" t="inlineStr">
        <is>
          <t>20/09/2025</t>
        </is>
      </c>
      <c r="C43" s="20" t="inlineStr">
        <is>
          <t>Consultation</t>
        </is>
      </c>
      <c r="D43" s="20" t="inlineStr">
        <is>
          <t>Dr. Bernard</t>
        </is>
      </c>
      <c r="E43" s="20" t="inlineStr">
        <is>
          <t>Boiterie</t>
        </is>
      </c>
      <c r="F43" s="20" t="inlineStr">
        <is>
          <t>Vaccination</t>
        </is>
      </c>
      <c r="G43" s="20" t="inlineStr">
        <is>
          <t>Vitamine ADE</t>
        </is>
      </c>
      <c r="H43" s="20" t="inlineStr">
        <is>
          <t>4 ml</t>
        </is>
      </c>
      <c r="I43" s="20" t="n">
        <v>9</v>
      </c>
      <c r="J43" s="20" t="n">
        <v>25</v>
      </c>
      <c r="K43" s="20" t="inlineStr">
        <is>
          <t>03/11/2025</t>
        </is>
      </c>
      <c r="L43" s="21" t="inlineStr"/>
    </row>
    <row r="44">
      <c r="A44" s="18" t="inlineStr">
        <is>
          <t>OV0017</t>
        </is>
      </c>
      <c r="B44" s="18" t="inlineStr">
        <is>
          <t>27/12/2025</t>
        </is>
      </c>
      <c r="C44" s="18" t="inlineStr">
        <is>
          <t>Traitement</t>
        </is>
      </c>
      <c r="D44" s="18" t="inlineStr">
        <is>
          <t>Dr. Dubois</t>
        </is>
      </c>
      <c r="E44" s="18" t="inlineStr">
        <is>
          <t>Boiterie</t>
        </is>
      </c>
      <c r="F44" s="18" t="inlineStr">
        <is>
          <t>Soins locaux</t>
        </is>
      </c>
      <c r="G44" s="18" t="inlineStr">
        <is>
          <t>Ivermectine</t>
        </is>
      </c>
      <c r="H44" s="18" t="inlineStr">
        <is>
          <t>7 ml</t>
        </is>
      </c>
      <c r="I44" s="18" t="n">
        <v>13</v>
      </c>
      <c r="J44" s="18" t="n">
        <v>118</v>
      </c>
      <c r="K44" s="18" t="inlineStr">
        <is>
          <t>25/05/2026</t>
        </is>
      </c>
      <c r="L44" s="19" t="inlineStr"/>
    </row>
    <row r="45">
      <c r="A45" s="20" t="inlineStr">
        <is>
          <t>OV0036</t>
        </is>
      </c>
      <c r="B45" s="20" t="inlineStr">
        <is>
          <t>16/10/2025</t>
        </is>
      </c>
      <c r="C45" s="20" t="inlineStr">
        <is>
          <t>Consultation</t>
        </is>
      </c>
      <c r="D45" s="20" t="inlineStr">
        <is>
          <t>Dr. Martin</t>
        </is>
      </c>
      <c r="E45" s="20" t="inlineStr">
        <is>
          <t>Boiterie</t>
        </is>
      </c>
      <c r="F45" s="20" t="inlineStr">
        <is>
          <t>Antibiotique</t>
        </is>
      </c>
      <c r="G45" s="20" t="inlineStr">
        <is>
          <t>Anti-inflammatoire</t>
        </is>
      </c>
      <c r="H45" s="20" t="inlineStr">
        <is>
          <t>7 ml</t>
        </is>
      </c>
      <c r="I45" s="20" t="n">
        <v>6</v>
      </c>
      <c r="J45" s="20" t="n">
        <v>132</v>
      </c>
      <c r="K45" s="20" t="inlineStr">
        <is>
          <t>08/01/2026</t>
        </is>
      </c>
      <c r="L45" s="21" t="inlineStr"/>
    </row>
    <row r="46">
      <c r="A46" s="18" t="inlineStr">
        <is>
          <t>OV0026</t>
        </is>
      </c>
      <c r="B46" s="18" t="inlineStr">
        <is>
          <t>16/09/2025</t>
        </is>
      </c>
      <c r="C46" s="18" t="inlineStr">
        <is>
          <t>Vaccination</t>
        </is>
      </c>
      <c r="D46" s="18" t="inlineStr">
        <is>
          <t>Dr. Dubois</t>
        </is>
      </c>
      <c r="E46" s="18" t="inlineStr">
        <is>
          <t>Parasitose</t>
        </is>
      </c>
      <c r="F46" s="18" t="inlineStr">
        <is>
          <t>Antiparasitaire</t>
        </is>
      </c>
      <c r="G46" s="18" t="inlineStr">
        <is>
          <t>Antiparasitaire</t>
        </is>
      </c>
      <c r="H46" s="18" t="inlineStr">
        <is>
          <t>3 ml</t>
        </is>
      </c>
      <c r="I46" s="18" t="n">
        <v>12</v>
      </c>
      <c r="J46" s="18" t="n">
        <v>35</v>
      </c>
      <c r="K46" s="18" t="inlineStr">
        <is>
          <t>19/01/2026</t>
        </is>
      </c>
      <c r="L46" s="19" t="inlineStr"/>
    </row>
    <row r="47">
      <c r="A47" s="20" t="inlineStr">
        <is>
          <t>OV0050</t>
        </is>
      </c>
      <c r="B47" s="20" t="inlineStr">
        <is>
          <t>23/11/2025</t>
        </is>
      </c>
      <c r="C47" s="20" t="inlineStr">
        <is>
          <t>Parage</t>
        </is>
      </c>
      <c r="D47" s="20" t="inlineStr">
        <is>
          <t>Dr. Dubois</t>
        </is>
      </c>
      <c r="E47" s="20" t="inlineStr">
        <is>
          <t>Boiterie</t>
        </is>
      </c>
      <c r="F47" s="20" t="inlineStr">
        <is>
          <t>Antibiotique</t>
        </is>
      </c>
      <c r="G47" s="20" t="inlineStr">
        <is>
          <t>Antiparasitaire</t>
        </is>
      </c>
      <c r="H47" s="20" t="inlineStr">
        <is>
          <t>10 ml</t>
        </is>
      </c>
      <c r="I47" s="20" t="n">
        <v>9</v>
      </c>
      <c r="J47" s="20" t="n">
        <v>135</v>
      </c>
      <c r="K47" s="20" t="inlineStr">
        <is>
          <t>03/03/2026</t>
        </is>
      </c>
      <c r="L47" s="21" t="inlineStr"/>
    </row>
    <row r="48">
      <c r="A48" s="18" t="inlineStr">
        <is>
          <t>OV0032</t>
        </is>
      </c>
      <c r="B48" s="18" t="inlineStr">
        <is>
          <t>01/11/2025</t>
        </is>
      </c>
      <c r="C48" s="18" t="inlineStr">
        <is>
          <t>Traitement</t>
        </is>
      </c>
      <c r="D48" s="18" t="inlineStr">
        <is>
          <t>Dr. Martin</t>
        </is>
      </c>
      <c r="E48" s="18" t="inlineStr">
        <is>
          <t>Bonne santé</t>
        </is>
      </c>
      <c r="F48" s="18" t="inlineStr">
        <is>
          <t>Soins locaux</t>
        </is>
      </c>
      <c r="G48" s="18" t="inlineStr">
        <is>
          <t>Anti-inflammatoire</t>
        </is>
      </c>
      <c r="H48" s="18" t="inlineStr">
        <is>
          <t>9 ml</t>
        </is>
      </c>
      <c r="I48" s="18" t="n">
        <v>1</v>
      </c>
      <c r="J48" s="18" t="n">
        <v>122</v>
      </c>
      <c r="K48" s="18" t="inlineStr">
        <is>
          <t>18/12/2025</t>
        </is>
      </c>
      <c r="L48" s="19" t="inlineStr"/>
    </row>
    <row r="49">
      <c r="A49" s="20" t="inlineStr">
        <is>
          <t>OV0031</t>
        </is>
      </c>
      <c r="B49" s="20" t="inlineStr">
        <is>
          <t>06/11/2025</t>
        </is>
      </c>
      <c r="C49" s="20" t="inlineStr">
        <is>
          <t>Traitement</t>
        </is>
      </c>
      <c r="D49" s="20" t="inlineStr">
        <is>
          <t>Dr. Bernard</t>
        </is>
      </c>
      <c r="E49" s="20" t="inlineStr">
        <is>
          <t>Bonne santé</t>
        </is>
      </c>
      <c r="F49" s="20" t="inlineStr">
        <is>
          <t>Antibiotique</t>
        </is>
      </c>
      <c r="G49" s="20" t="inlineStr">
        <is>
          <t>Ivermectine</t>
        </is>
      </c>
      <c r="H49" s="20" t="inlineStr">
        <is>
          <t>3 ml</t>
        </is>
      </c>
      <c r="I49" s="20" t="n">
        <v>14</v>
      </c>
      <c r="J49" s="20" t="n">
        <v>124</v>
      </c>
      <c r="K49" s="20" t="inlineStr">
        <is>
          <t>06/01/2026</t>
        </is>
      </c>
      <c r="L49" s="21" t="inlineStr"/>
    </row>
    <row r="50">
      <c r="A50" s="18" t="inlineStr">
        <is>
          <t>OV0024</t>
        </is>
      </c>
      <c r="B50" s="18" t="inlineStr">
        <is>
          <t>24/12/2025</t>
        </is>
      </c>
      <c r="C50" s="18" t="inlineStr">
        <is>
          <t>Urgence</t>
        </is>
      </c>
      <c r="D50" s="18" t="inlineStr">
        <is>
          <t>Dr. Lefebvre</t>
        </is>
      </c>
      <c r="E50" s="18" t="inlineStr">
        <is>
          <t>Boiterie</t>
        </is>
      </c>
      <c r="F50" s="18" t="inlineStr">
        <is>
          <t>Soins locaux</t>
        </is>
      </c>
      <c r="G50" s="18" t="inlineStr">
        <is>
          <t>Ivermectine</t>
        </is>
      </c>
      <c r="H50" s="18" t="inlineStr">
        <is>
          <t>1 ml</t>
        </is>
      </c>
      <c r="I50" s="18" t="n">
        <v>12</v>
      </c>
      <c r="J50" s="18" t="n">
        <v>127</v>
      </c>
      <c r="K50" s="18" t="inlineStr">
        <is>
          <t>22/02/2026</t>
        </is>
      </c>
      <c r="L50" s="19" t="inlineStr"/>
    </row>
    <row r="51">
      <c r="A51" s="20" t="inlineStr">
        <is>
          <t>OV0041</t>
        </is>
      </c>
      <c r="B51" s="20" t="inlineStr">
        <is>
          <t>25/08/2025</t>
        </is>
      </c>
      <c r="C51" s="20" t="inlineStr">
        <is>
          <t>Vaccination</t>
        </is>
      </c>
      <c r="D51" s="20" t="inlineStr">
        <is>
          <t>Dr. Lefebvre</t>
        </is>
      </c>
      <c r="E51" s="20" t="inlineStr">
        <is>
          <t>Prévention</t>
        </is>
      </c>
      <c r="F51" s="20" t="inlineStr">
        <is>
          <t>Soins locaux</t>
        </is>
      </c>
      <c r="G51" s="20" t="inlineStr">
        <is>
          <t>Antiparasitaire</t>
        </is>
      </c>
      <c r="H51" s="20" t="inlineStr">
        <is>
          <t>5 ml</t>
        </is>
      </c>
      <c r="I51" s="20" t="n">
        <v>9</v>
      </c>
      <c r="J51" s="20" t="n">
        <v>133</v>
      </c>
      <c r="K51" s="20" t="inlineStr">
        <is>
          <t>25/09/2025</t>
        </is>
      </c>
      <c r="L51" s="21" t="inlineStr"/>
    </row>
    <row r="52">
      <c r="A52" s="18" t="inlineStr">
        <is>
          <t>OV0006</t>
        </is>
      </c>
      <c r="B52" s="18" t="inlineStr">
        <is>
          <t>13/11/2025</t>
        </is>
      </c>
      <c r="C52" s="18" t="inlineStr">
        <is>
          <t>Vermifuge</t>
        </is>
      </c>
      <c r="D52" s="18" t="inlineStr">
        <is>
          <t>Dr. Bernard</t>
        </is>
      </c>
      <c r="E52" s="18" t="inlineStr">
        <is>
          <t>Parasitose</t>
        </is>
      </c>
      <c r="F52" s="18" t="inlineStr">
        <is>
          <t>Vaccination</t>
        </is>
      </c>
      <c r="G52" s="18" t="inlineStr">
        <is>
          <t>Vitamine ADE</t>
        </is>
      </c>
      <c r="H52" s="18" t="inlineStr">
        <is>
          <t>2 ml</t>
        </is>
      </c>
      <c r="I52" s="18" t="n">
        <v>10</v>
      </c>
      <c r="J52" s="18" t="n">
        <v>37</v>
      </c>
      <c r="K52" s="18" t="inlineStr">
        <is>
          <t>09/03/2026</t>
        </is>
      </c>
      <c r="L52" s="19" t="inlineStr"/>
    </row>
    <row r="53">
      <c r="A53" s="20" t="inlineStr">
        <is>
          <t>OV0001</t>
        </is>
      </c>
      <c r="B53" s="20" t="inlineStr">
        <is>
          <t>03/10/2025</t>
        </is>
      </c>
      <c r="C53" s="20" t="inlineStr">
        <is>
          <t>Traitement</t>
        </is>
      </c>
      <c r="D53" s="20" t="inlineStr">
        <is>
          <t>Dr. Lefebvre</t>
        </is>
      </c>
      <c r="E53" s="20" t="inlineStr">
        <is>
          <t>Boiterie</t>
        </is>
      </c>
      <c r="F53" s="20" t="inlineStr">
        <is>
          <t>Antibiotique</t>
        </is>
      </c>
      <c r="G53" s="20" t="inlineStr">
        <is>
          <t>Antiparasitaire</t>
        </is>
      </c>
      <c r="H53" s="20" t="inlineStr">
        <is>
          <t>10 ml</t>
        </is>
      </c>
      <c r="I53" s="20" t="n">
        <v>6</v>
      </c>
      <c r="J53" s="20" t="n">
        <v>68</v>
      </c>
      <c r="K53" s="20" t="inlineStr">
        <is>
          <t>20/12/2025</t>
        </is>
      </c>
      <c r="L53" s="21" t="inlineStr"/>
    </row>
  </sheetData>
  <mergeCells count="1">
    <mergeCell ref="A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43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30" customWidth="1" min="13" max="13"/>
  </cols>
  <sheetData>
    <row r="1">
      <c r="A1" s="16" t="inlineStr">
        <is>
          <t>GESTION DE LA REPRODUCTION</t>
        </is>
      </c>
    </row>
    <row r="3">
      <c r="A3" s="17" t="inlineStr">
        <is>
          <t>N° Brebis</t>
        </is>
      </c>
      <c r="B3" s="17" t="inlineStr">
        <is>
          <t>Date Mise à Lutte</t>
        </is>
      </c>
      <c r="C3" s="17" t="inlineStr">
        <is>
          <t>N° Bélier</t>
        </is>
      </c>
      <c r="D3" s="17" t="inlineStr">
        <is>
          <t>Date Agnelage Prévue</t>
        </is>
      </c>
      <c r="E3" s="17" t="inlineStr">
        <is>
          <t>Date Agnelage Réelle</t>
        </is>
      </c>
      <c r="F3" s="17" t="inlineStr">
        <is>
          <t>Nb Agneaux</t>
        </is>
      </c>
      <c r="G3" s="17" t="inlineStr">
        <is>
          <t>Sexe Agneaux</t>
        </is>
      </c>
      <c r="H3" s="17" t="inlineStr">
        <is>
          <t>Poids Naissance (kg)</t>
        </is>
      </c>
      <c r="I3" s="17" t="inlineStr">
        <is>
          <t>État Agnelage</t>
        </is>
      </c>
      <c r="J3" s="17" t="inlineStr">
        <is>
          <t>Allaitement</t>
        </is>
      </c>
      <c r="K3" s="17" t="inlineStr">
        <is>
          <t>Sevrage Prévu</t>
        </is>
      </c>
      <c r="L3" s="17" t="inlineStr">
        <is>
          <t>N° Agneaux</t>
        </is>
      </c>
      <c r="M3" s="17" t="inlineStr">
        <is>
          <t>Notes</t>
        </is>
      </c>
    </row>
    <row r="4">
      <c r="A4" s="18" t="inlineStr">
        <is>
          <t>OV0014</t>
        </is>
      </c>
      <c r="B4" s="18" t="inlineStr">
        <is>
          <t>15/09/2025</t>
        </is>
      </c>
      <c r="C4" s="18" t="inlineStr">
        <is>
          <t>OV0004</t>
        </is>
      </c>
      <c r="D4" s="18" t="inlineStr">
        <is>
          <t>12/02/2026</t>
        </is>
      </c>
      <c r="E4" s="18" t="inlineStr">
        <is>
          <t>13/02/2026</t>
        </is>
      </c>
      <c r="F4" s="18" t="n">
        <v>2</v>
      </c>
      <c r="G4" s="18" t="inlineStr">
        <is>
          <t>M, M</t>
        </is>
      </c>
      <c r="H4" s="18" t="inlineStr">
        <is>
          <t>5.1, 4.2</t>
        </is>
      </c>
      <c r="I4" s="18" t="inlineStr">
        <is>
          <t>Difficile</t>
        </is>
      </c>
      <c r="J4" s="18" t="inlineStr">
        <is>
          <t>Artificiel</t>
        </is>
      </c>
      <c r="K4" s="18" t="inlineStr">
        <is>
          <t>14/04/2026</t>
        </is>
      </c>
      <c r="L4" s="18" t="inlineStr">
        <is>
          <t>OV0675, OV0140</t>
        </is>
      </c>
      <c r="M4" s="19" t="inlineStr"/>
    </row>
    <row r="5">
      <c r="A5" s="20" t="inlineStr">
        <is>
          <t>OV0023</t>
        </is>
      </c>
      <c r="B5" s="20" t="inlineStr">
        <is>
          <t>22/10/2025</t>
        </is>
      </c>
      <c r="C5" s="20" t="inlineStr">
        <is>
          <t>OV0009</t>
        </is>
      </c>
      <c r="D5" s="20" t="inlineStr">
        <is>
          <t>21/03/2026</t>
        </is>
      </c>
      <c r="E5" s="20" t="n"/>
      <c r="F5" s="20" t="n"/>
      <c r="G5" s="20" t="n"/>
      <c r="H5" s="20" t="n"/>
      <c r="I5" s="20" t="n"/>
      <c r="J5" s="20" t="n"/>
      <c r="K5" s="20" t="n"/>
      <c r="L5" s="20" t="n"/>
      <c r="M5" s="21" t="inlineStr"/>
    </row>
    <row r="6">
      <c r="A6" s="18" t="inlineStr">
        <is>
          <t>OV0038</t>
        </is>
      </c>
      <c r="B6" s="18" t="inlineStr">
        <is>
          <t>22/05/2025</t>
        </is>
      </c>
      <c r="C6" s="18" t="inlineStr">
        <is>
          <t>OV0004</t>
        </is>
      </c>
      <c r="D6" s="18" t="inlineStr">
        <is>
          <t>19/10/2025</t>
        </is>
      </c>
      <c r="E6" s="18" t="n"/>
      <c r="F6" s="18" t="n"/>
      <c r="G6" s="18" t="n"/>
      <c r="H6" s="18" t="n"/>
      <c r="I6" s="18" t="n"/>
      <c r="J6" s="18" t="n"/>
      <c r="K6" s="18" t="n"/>
      <c r="L6" s="18" t="n"/>
      <c r="M6" s="19" t="inlineStr"/>
    </row>
    <row r="7">
      <c r="A7" s="20" t="inlineStr">
        <is>
          <t>OV0017</t>
        </is>
      </c>
      <c r="B7" s="20" t="inlineStr">
        <is>
          <t>31/03/2025</t>
        </is>
      </c>
      <c r="C7" s="20" t="inlineStr">
        <is>
          <t>OV0008</t>
        </is>
      </c>
      <c r="D7" s="20" t="inlineStr">
        <is>
          <t>28/08/2025</t>
        </is>
      </c>
      <c r="E7" s="20" t="n"/>
      <c r="F7" s="20" t="n"/>
      <c r="G7" s="20" t="n"/>
      <c r="H7" s="20" t="n"/>
      <c r="I7" s="20" t="n"/>
      <c r="J7" s="20" t="n"/>
      <c r="K7" s="20" t="n"/>
      <c r="L7" s="20" t="n"/>
      <c r="M7" s="21" t="inlineStr"/>
    </row>
    <row r="8">
      <c r="A8" s="18" t="inlineStr">
        <is>
          <t>OV0020</t>
        </is>
      </c>
      <c r="B8" s="18" t="inlineStr">
        <is>
          <t>06/05/2025</t>
        </is>
      </c>
      <c r="C8" s="18" t="inlineStr">
        <is>
          <t>OV0004</t>
        </is>
      </c>
      <c r="D8" s="18" t="inlineStr">
        <is>
          <t>03/10/2025</t>
        </is>
      </c>
      <c r="E8" s="18" t="inlineStr">
        <is>
          <t>02/10/2025</t>
        </is>
      </c>
      <c r="F8" s="18" t="n">
        <v>1</v>
      </c>
      <c r="G8" s="18" t="inlineStr">
        <is>
          <t>M</t>
        </is>
      </c>
      <c r="H8" s="18" t="inlineStr">
        <is>
          <t>4.1</t>
        </is>
      </c>
      <c r="I8" s="18" t="inlineStr">
        <is>
          <t>Normal</t>
        </is>
      </c>
      <c r="J8" s="18" t="inlineStr">
        <is>
          <t>Maternel</t>
        </is>
      </c>
      <c r="K8" s="18" t="inlineStr">
        <is>
          <t>01/12/2025</t>
        </is>
      </c>
      <c r="L8" s="18" t="inlineStr">
        <is>
          <t>OV0192</t>
        </is>
      </c>
      <c r="M8" s="19" t="inlineStr"/>
    </row>
    <row r="9">
      <c r="A9" s="20" t="inlineStr">
        <is>
          <t>OV0041</t>
        </is>
      </c>
      <c r="B9" s="20" t="inlineStr">
        <is>
          <t>10/08/2025</t>
        </is>
      </c>
      <c r="C9" s="20" t="inlineStr">
        <is>
          <t>OV0009</t>
        </is>
      </c>
      <c r="D9" s="20" t="inlineStr">
        <is>
          <t>07/01/2026</t>
        </is>
      </c>
      <c r="E9" s="20" t="inlineStr">
        <is>
          <t>10/01/2026</t>
        </is>
      </c>
      <c r="F9" s="20" t="n">
        <v>1</v>
      </c>
      <c r="G9" s="20" t="inlineStr">
        <is>
          <t>M</t>
        </is>
      </c>
      <c r="H9" s="20" t="inlineStr">
        <is>
          <t>4.2</t>
        </is>
      </c>
      <c r="I9" s="20" t="inlineStr">
        <is>
          <t>Césarienne</t>
        </is>
      </c>
      <c r="J9" s="20" t="inlineStr">
        <is>
          <t>Mixte</t>
        </is>
      </c>
      <c r="K9" s="20" t="inlineStr">
        <is>
          <t>11/03/2026</t>
        </is>
      </c>
      <c r="L9" s="20" t="inlineStr">
        <is>
          <t>OV0667</t>
        </is>
      </c>
      <c r="M9" s="21" t="inlineStr"/>
    </row>
    <row r="10">
      <c r="A10" s="18" t="inlineStr">
        <is>
          <t>OV0018</t>
        </is>
      </c>
      <c r="B10" s="18" t="inlineStr">
        <is>
          <t>20/04/2025</t>
        </is>
      </c>
      <c r="C10" s="18" t="inlineStr">
        <is>
          <t>OV0003</t>
        </is>
      </c>
      <c r="D10" s="18" t="inlineStr">
        <is>
          <t>17/09/2025</t>
        </is>
      </c>
      <c r="E10" s="18" t="n"/>
      <c r="F10" s="18" t="n"/>
      <c r="G10" s="18" t="n"/>
      <c r="H10" s="18" t="n"/>
      <c r="I10" s="18" t="n"/>
      <c r="J10" s="18" t="n"/>
      <c r="K10" s="18" t="n"/>
      <c r="L10" s="18" t="n"/>
      <c r="M10" s="19" t="inlineStr"/>
    </row>
    <row r="11">
      <c r="A11" s="20" t="inlineStr">
        <is>
          <t>OV0037</t>
        </is>
      </c>
      <c r="B11" s="20" t="inlineStr">
        <is>
          <t>25/08/2025</t>
        </is>
      </c>
      <c r="C11" s="20" t="inlineStr">
        <is>
          <t>OV0007</t>
        </is>
      </c>
      <c r="D11" s="20" t="inlineStr">
        <is>
          <t>22/01/2026</t>
        </is>
      </c>
      <c r="E11" s="20" t="inlineStr">
        <is>
          <t>21/01/2026</t>
        </is>
      </c>
      <c r="F11" s="20" t="n">
        <v>1</v>
      </c>
      <c r="G11" s="20" t="inlineStr">
        <is>
          <t>F</t>
        </is>
      </c>
      <c r="H11" s="20" t="inlineStr">
        <is>
          <t>5.1</t>
        </is>
      </c>
      <c r="I11" s="20" t="inlineStr">
        <is>
          <t>Assisté</t>
        </is>
      </c>
      <c r="J11" s="20" t="inlineStr">
        <is>
          <t>Artificiel</t>
        </is>
      </c>
      <c r="K11" s="20" t="inlineStr">
        <is>
          <t>22/03/2026</t>
        </is>
      </c>
      <c r="L11" s="20" t="inlineStr">
        <is>
          <t>OV0694</t>
        </is>
      </c>
      <c r="M11" s="21" t="inlineStr"/>
    </row>
    <row r="12">
      <c r="A12" s="18" t="inlineStr">
        <is>
          <t>OV0013</t>
        </is>
      </c>
      <c r="B12" s="18" t="inlineStr">
        <is>
          <t>21/09/2025</t>
        </is>
      </c>
      <c r="C12" s="18" t="inlineStr">
        <is>
          <t>OV0010</t>
        </is>
      </c>
      <c r="D12" s="18" t="inlineStr">
        <is>
          <t>18/02/2026</t>
        </is>
      </c>
      <c r="E12" s="18" t="n"/>
      <c r="F12" s="18" t="n"/>
      <c r="G12" s="18" t="n"/>
      <c r="H12" s="18" t="n"/>
      <c r="I12" s="18" t="n"/>
      <c r="J12" s="18" t="n"/>
      <c r="K12" s="18" t="n"/>
      <c r="L12" s="18" t="n"/>
      <c r="M12" s="19" t="inlineStr"/>
    </row>
    <row r="13">
      <c r="A13" s="20" t="inlineStr">
        <is>
          <t>OV0021</t>
        </is>
      </c>
      <c r="B13" s="20" t="inlineStr">
        <is>
          <t>11/08/2025</t>
        </is>
      </c>
      <c r="C13" s="20" t="inlineStr">
        <is>
          <t>OV0009</t>
        </is>
      </c>
      <c r="D13" s="20" t="inlineStr">
        <is>
          <t>08/01/2026</t>
        </is>
      </c>
      <c r="E13" s="20" t="inlineStr">
        <is>
          <t>10/01/2026</t>
        </is>
      </c>
      <c r="F13" s="20" t="n">
        <v>1</v>
      </c>
      <c r="G13" s="20" t="inlineStr">
        <is>
          <t>F</t>
        </is>
      </c>
      <c r="H13" s="20" t="inlineStr">
        <is>
          <t>3.0</t>
        </is>
      </c>
      <c r="I13" s="20" t="inlineStr">
        <is>
          <t>Normal</t>
        </is>
      </c>
      <c r="J13" s="20" t="inlineStr">
        <is>
          <t>Maternel</t>
        </is>
      </c>
      <c r="K13" s="20" t="inlineStr">
        <is>
          <t>11/03/2026</t>
        </is>
      </c>
      <c r="L13" s="20" t="inlineStr">
        <is>
          <t>OV0389</t>
        </is>
      </c>
      <c r="M13" s="21" t="inlineStr"/>
    </row>
    <row r="14">
      <c r="A14" s="18" t="inlineStr">
        <is>
          <t>OV0007</t>
        </is>
      </c>
      <c r="B14" s="18" t="inlineStr">
        <is>
          <t>16/10/2025</t>
        </is>
      </c>
      <c r="C14" s="18" t="inlineStr">
        <is>
          <t>OV0009</t>
        </is>
      </c>
      <c r="D14" s="18" t="inlineStr">
        <is>
          <t>15/03/2026</t>
        </is>
      </c>
      <c r="E14" s="18" t="inlineStr">
        <is>
          <t>17/03/2026</t>
        </is>
      </c>
      <c r="F14" s="18" t="n">
        <v>2</v>
      </c>
      <c r="G14" s="18" t="inlineStr">
        <is>
          <t>F, M</t>
        </is>
      </c>
      <c r="H14" s="18" t="inlineStr">
        <is>
          <t>4.7, 4.3</t>
        </is>
      </c>
      <c r="I14" s="18" t="inlineStr">
        <is>
          <t>Difficile</t>
        </is>
      </c>
      <c r="J14" s="18" t="inlineStr">
        <is>
          <t>Maternel</t>
        </is>
      </c>
      <c r="K14" s="18" t="inlineStr">
        <is>
          <t>16/05/2026</t>
        </is>
      </c>
      <c r="L14" s="18" t="inlineStr">
        <is>
          <t>OV0785, OV0491</t>
        </is>
      </c>
      <c r="M14" s="19" t="inlineStr"/>
    </row>
    <row r="15">
      <c r="A15" s="20" t="inlineStr">
        <is>
          <t>OV0013</t>
        </is>
      </c>
      <c r="B15" s="20" t="inlineStr">
        <is>
          <t>21/06/2025</t>
        </is>
      </c>
      <c r="C15" s="20" t="inlineStr">
        <is>
          <t>OV0010</t>
        </is>
      </c>
      <c r="D15" s="20" t="inlineStr">
        <is>
          <t>18/11/2025</t>
        </is>
      </c>
      <c r="E15" s="20" t="inlineStr">
        <is>
          <t>20/11/2025</t>
        </is>
      </c>
      <c r="F15" s="20" t="n">
        <v>1</v>
      </c>
      <c r="G15" s="20" t="inlineStr">
        <is>
          <t>M</t>
        </is>
      </c>
      <c r="H15" s="20" t="inlineStr">
        <is>
          <t>5.3</t>
        </is>
      </c>
      <c r="I15" s="20" t="inlineStr">
        <is>
          <t>Assisté</t>
        </is>
      </c>
      <c r="J15" s="20" t="inlineStr">
        <is>
          <t>Maternel</t>
        </is>
      </c>
      <c r="K15" s="20" t="inlineStr">
        <is>
          <t>19/01/2026</t>
        </is>
      </c>
      <c r="L15" s="20" t="inlineStr">
        <is>
          <t>OV0300</t>
        </is>
      </c>
      <c r="M15" s="21" t="inlineStr"/>
    </row>
    <row r="16">
      <c r="A16" s="18" t="inlineStr">
        <is>
          <t>OV0020</t>
        </is>
      </c>
      <c r="B16" s="18" t="inlineStr">
        <is>
          <t>14/06/2025</t>
        </is>
      </c>
      <c r="C16" s="18" t="inlineStr">
        <is>
          <t>OV0004</t>
        </is>
      </c>
      <c r="D16" s="18" t="inlineStr">
        <is>
          <t>11/11/2025</t>
        </is>
      </c>
      <c r="E16" s="18" t="n"/>
      <c r="F16" s="18" t="n"/>
      <c r="G16" s="18" t="n"/>
      <c r="H16" s="18" t="n"/>
      <c r="I16" s="18" t="n"/>
      <c r="J16" s="18" t="n"/>
      <c r="K16" s="18" t="n"/>
      <c r="L16" s="18" t="n"/>
      <c r="M16" s="19" t="inlineStr"/>
    </row>
    <row r="17">
      <c r="A17" s="20" t="inlineStr">
        <is>
          <t>OV0009</t>
        </is>
      </c>
      <c r="B17" s="20" t="inlineStr">
        <is>
          <t>06/10/2025</t>
        </is>
      </c>
      <c r="C17" s="20" t="inlineStr">
        <is>
          <t>OV0004</t>
        </is>
      </c>
      <c r="D17" s="20" t="inlineStr">
        <is>
          <t>05/03/2026</t>
        </is>
      </c>
      <c r="E17" s="20" t="n"/>
      <c r="F17" s="20" t="n"/>
      <c r="G17" s="20" t="n"/>
      <c r="H17" s="20" t="n"/>
      <c r="I17" s="20" t="n"/>
      <c r="J17" s="20" t="n"/>
      <c r="K17" s="20" t="n"/>
      <c r="L17" s="20" t="n"/>
      <c r="M17" s="21" t="inlineStr"/>
    </row>
    <row r="18">
      <c r="A18" s="18" t="inlineStr">
        <is>
          <t>OV0048</t>
        </is>
      </c>
      <c r="B18" s="18" t="inlineStr">
        <is>
          <t>07/07/2025</t>
        </is>
      </c>
      <c r="C18" s="18" t="inlineStr">
        <is>
          <t>OV0007</t>
        </is>
      </c>
      <c r="D18" s="18" t="inlineStr">
        <is>
          <t>04/12/2025</t>
        </is>
      </c>
      <c r="E18" s="18" t="n"/>
      <c r="F18" s="18" t="n"/>
      <c r="G18" s="18" t="n"/>
      <c r="H18" s="18" t="n"/>
      <c r="I18" s="18" t="n"/>
      <c r="J18" s="18" t="n"/>
      <c r="K18" s="18" t="n"/>
      <c r="L18" s="18" t="n"/>
      <c r="M18" s="19" t="inlineStr"/>
    </row>
    <row r="19">
      <c r="A19" s="20" t="inlineStr">
        <is>
          <t>OV0034</t>
        </is>
      </c>
      <c r="B19" s="20" t="inlineStr">
        <is>
          <t>11/10/2025</t>
        </is>
      </c>
      <c r="C19" s="20" t="inlineStr">
        <is>
          <t>OV0007</t>
        </is>
      </c>
      <c r="D19" s="20" t="inlineStr">
        <is>
          <t>10/03/2026</t>
        </is>
      </c>
      <c r="E19" s="20" t="inlineStr">
        <is>
          <t>12/03/2026</t>
        </is>
      </c>
      <c r="F19" s="20" t="n">
        <v>2</v>
      </c>
      <c r="G19" s="20" t="inlineStr">
        <is>
          <t>M, M</t>
        </is>
      </c>
      <c r="H19" s="20" t="inlineStr">
        <is>
          <t>3.9, 3.8</t>
        </is>
      </c>
      <c r="I19" s="20" t="inlineStr">
        <is>
          <t>Difficile</t>
        </is>
      </c>
      <c r="J19" s="20" t="inlineStr">
        <is>
          <t>Maternel</t>
        </is>
      </c>
      <c r="K19" s="20" t="inlineStr">
        <is>
          <t>11/05/2026</t>
        </is>
      </c>
      <c r="L19" s="20" t="inlineStr">
        <is>
          <t>OV0552, OV0505</t>
        </is>
      </c>
      <c r="M19" s="21" t="inlineStr"/>
    </row>
    <row r="20">
      <c r="A20" s="18" t="inlineStr">
        <is>
          <t>OV0033</t>
        </is>
      </c>
      <c r="B20" s="18" t="inlineStr">
        <is>
          <t>26/04/2025</t>
        </is>
      </c>
      <c r="C20" s="18" t="inlineStr">
        <is>
          <t>OV0003</t>
        </is>
      </c>
      <c r="D20" s="18" t="inlineStr">
        <is>
          <t>23/09/2025</t>
        </is>
      </c>
      <c r="E20" s="18" t="inlineStr">
        <is>
          <t>27/09/2025</t>
        </is>
      </c>
      <c r="F20" s="18" t="n">
        <v>2</v>
      </c>
      <c r="G20" s="18" t="inlineStr">
        <is>
          <t>F, M</t>
        </is>
      </c>
      <c r="H20" s="18" t="inlineStr">
        <is>
          <t>4.9, 5.3</t>
        </is>
      </c>
      <c r="I20" s="18" t="inlineStr">
        <is>
          <t>Normal</t>
        </is>
      </c>
      <c r="J20" s="18" t="inlineStr">
        <is>
          <t>Artificiel</t>
        </is>
      </c>
      <c r="K20" s="18" t="inlineStr">
        <is>
          <t>26/11/2025</t>
        </is>
      </c>
      <c r="L20" s="18" t="inlineStr">
        <is>
          <t>OV0514, OV0344</t>
        </is>
      </c>
      <c r="M20" s="19" t="inlineStr"/>
    </row>
    <row r="21">
      <c r="A21" s="20" t="inlineStr">
        <is>
          <t>OV0045</t>
        </is>
      </c>
      <c r="B21" s="20" t="inlineStr">
        <is>
          <t>26/05/2025</t>
        </is>
      </c>
      <c r="C21" s="20" t="inlineStr">
        <is>
          <t>OV0003</t>
        </is>
      </c>
      <c r="D21" s="20" t="inlineStr">
        <is>
          <t>23/10/2025</t>
        </is>
      </c>
      <c r="E21" s="20" t="inlineStr">
        <is>
          <t>19/10/2025</t>
        </is>
      </c>
      <c r="F21" s="20" t="n">
        <v>2</v>
      </c>
      <c r="G21" s="20" t="inlineStr">
        <is>
          <t>M, M</t>
        </is>
      </c>
      <c r="H21" s="20" t="inlineStr">
        <is>
          <t>4.3, 5.1</t>
        </is>
      </c>
      <c r="I21" s="20" t="inlineStr">
        <is>
          <t>Assisté</t>
        </is>
      </c>
      <c r="J21" s="20" t="inlineStr">
        <is>
          <t>Mixte</t>
        </is>
      </c>
      <c r="K21" s="20" t="inlineStr">
        <is>
          <t>18/12/2025</t>
        </is>
      </c>
      <c r="L21" s="20" t="inlineStr">
        <is>
          <t>OV0247, OV0674</t>
        </is>
      </c>
      <c r="M21" s="21" t="inlineStr"/>
    </row>
    <row r="22">
      <c r="A22" s="18" t="inlineStr">
        <is>
          <t>OV0042</t>
        </is>
      </c>
      <c r="B22" s="18" t="inlineStr">
        <is>
          <t>17/10/2025</t>
        </is>
      </c>
      <c r="C22" s="18" t="inlineStr">
        <is>
          <t>OV0009</t>
        </is>
      </c>
      <c r="D22" s="18" t="inlineStr">
        <is>
          <t>16/03/2026</t>
        </is>
      </c>
      <c r="E22" s="18" t="inlineStr">
        <is>
          <t>18/03/2026</t>
        </is>
      </c>
      <c r="F22" s="18" t="n">
        <v>1</v>
      </c>
      <c r="G22" s="18" t="inlineStr">
        <is>
          <t>F</t>
        </is>
      </c>
      <c r="H22" s="18" t="inlineStr">
        <is>
          <t>3.9</t>
        </is>
      </c>
      <c r="I22" s="18" t="inlineStr">
        <is>
          <t>Assisté</t>
        </is>
      </c>
      <c r="J22" s="18" t="inlineStr">
        <is>
          <t>Maternel</t>
        </is>
      </c>
      <c r="K22" s="18" t="inlineStr">
        <is>
          <t>17/05/2026</t>
        </is>
      </c>
      <c r="L22" s="18" t="inlineStr">
        <is>
          <t>OV0626</t>
        </is>
      </c>
      <c r="M22" s="19" t="inlineStr"/>
    </row>
    <row r="23">
      <c r="A23" s="20" t="inlineStr">
        <is>
          <t>OV0045</t>
        </is>
      </c>
      <c r="B23" s="20" t="inlineStr">
        <is>
          <t>01/08/2025</t>
        </is>
      </c>
      <c r="C23" s="20" t="inlineStr">
        <is>
          <t>OV0004</t>
        </is>
      </c>
      <c r="D23" s="20" t="inlineStr">
        <is>
          <t>29/12/2025</t>
        </is>
      </c>
      <c r="E23" s="20" t="inlineStr">
        <is>
          <t>28/12/2025</t>
        </is>
      </c>
      <c r="F23" s="20" t="n">
        <v>2</v>
      </c>
      <c r="G23" s="20" t="inlineStr">
        <is>
          <t>F, F</t>
        </is>
      </c>
      <c r="H23" s="20" t="inlineStr">
        <is>
          <t>4.1, 4.1</t>
        </is>
      </c>
      <c r="I23" s="20" t="inlineStr">
        <is>
          <t>Normal</t>
        </is>
      </c>
      <c r="J23" s="20" t="inlineStr">
        <is>
          <t>Artificiel</t>
        </is>
      </c>
      <c r="K23" s="20" t="inlineStr">
        <is>
          <t>26/02/2026</t>
        </is>
      </c>
      <c r="L23" s="20" t="inlineStr">
        <is>
          <t>OV0340, OV0639</t>
        </is>
      </c>
      <c r="M23" s="21" t="inlineStr"/>
    </row>
    <row r="24">
      <c r="A24" s="18" t="inlineStr">
        <is>
          <t>OV0044</t>
        </is>
      </c>
      <c r="B24" s="18" t="inlineStr">
        <is>
          <t>21/08/2025</t>
        </is>
      </c>
      <c r="C24" s="18" t="inlineStr">
        <is>
          <t>OV0002</t>
        </is>
      </c>
      <c r="D24" s="18" t="inlineStr">
        <is>
          <t>18/01/2026</t>
        </is>
      </c>
      <c r="E24" s="18" t="inlineStr">
        <is>
          <t>23/01/2026</t>
        </is>
      </c>
      <c r="F24" s="18" t="n">
        <v>2</v>
      </c>
      <c r="G24" s="18" t="inlineStr">
        <is>
          <t>M, F</t>
        </is>
      </c>
      <c r="H24" s="18" t="inlineStr">
        <is>
          <t>3.5, 3.6</t>
        </is>
      </c>
      <c r="I24" s="18" t="inlineStr">
        <is>
          <t>Césarienne</t>
        </is>
      </c>
      <c r="J24" s="18" t="inlineStr">
        <is>
          <t>Mixte</t>
        </is>
      </c>
      <c r="K24" s="18" t="inlineStr">
        <is>
          <t>24/03/2026</t>
        </is>
      </c>
      <c r="L24" s="18" t="inlineStr">
        <is>
          <t>OV0436, OV0672</t>
        </is>
      </c>
      <c r="M24" s="19" t="inlineStr"/>
    </row>
    <row r="25">
      <c r="A25" s="20" t="inlineStr">
        <is>
          <t>OV0048</t>
        </is>
      </c>
      <c r="B25" s="20" t="inlineStr">
        <is>
          <t>20/05/2025</t>
        </is>
      </c>
      <c r="C25" s="20" t="inlineStr">
        <is>
          <t>OV0006</t>
        </is>
      </c>
      <c r="D25" s="20" t="inlineStr">
        <is>
          <t>17/10/2025</t>
        </is>
      </c>
      <c r="E25" s="20" t="n"/>
      <c r="F25" s="20" t="n"/>
      <c r="G25" s="20" t="n"/>
      <c r="H25" s="20" t="n"/>
      <c r="I25" s="20" t="n"/>
      <c r="J25" s="20" t="n"/>
      <c r="K25" s="20" t="n"/>
      <c r="L25" s="20" t="n"/>
      <c r="M25" s="21" t="inlineStr"/>
    </row>
    <row r="26">
      <c r="A26" s="18" t="inlineStr">
        <is>
          <t>OV0018</t>
        </is>
      </c>
      <c r="B26" s="18" t="inlineStr">
        <is>
          <t>14/08/2025</t>
        </is>
      </c>
      <c r="C26" s="18" t="inlineStr">
        <is>
          <t>OV0005</t>
        </is>
      </c>
      <c r="D26" s="18" t="inlineStr">
        <is>
          <t>11/01/2026</t>
        </is>
      </c>
      <c r="E26" s="18" t="n"/>
      <c r="F26" s="18" t="n"/>
      <c r="G26" s="18" t="n"/>
      <c r="H26" s="18" t="n"/>
      <c r="I26" s="18" t="n"/>
      <c r="J26" s="18" t="n"/>
      <c r="K26" s="18" t="n"/>
      <c r="L26" s="18" t="n"/>
      <c r="M26" s="19" t="inlineStr"/>
    </row>
    <row r="27">
      <c r="A27" s="20" t="inlineStr">
        <is>
          <t>OV0046</t>
        </is>
      </c>
      <c r="B27" s="20" t="inlineStr">
        <is>
          <t>05/11/2025</t>
        </is>
      </c>
      <c r="C27" s="20" t="inlineStr">
        <is>
          <t>OV0006</t>
        </is>
      </c>
      <c r="D27" s="20" t="inlineStr">
        <is>
          <t>04/04/2026</t>
        </is>
      </c>
      <c r="E27" s="20" t="inlineStr">
        <is>
          <t>30/03/2026</t>
        </is>
      </c>
      <c r="F27" s="20" t="n">
        <v>1</v>
      </c>
      <c r="G27" s="20" t="inlineStr">
        <is>
          <t>F</t>
        </is>
      </c>
      <c r="H27" s="20" t="inlineStr">
        <is>
          <t>3.7</t>
        </is>
      </c>
      <c r="I27" s="20" t="inlineStr">
        <is>
          <t>Normal</t>
        </is>
      </c>
      <c r="J27" s="20" t="inlineStr">
        <is>
          <t>Mixte</t>
        </is>
      </c>
      <c r="K27" s="20" t="inlineStr">
        <is>
          <t>29/05/2026</t>
        </is>
      </c>
      <c r="L27" s="20" t="inlineStr">
        <is>
          <t>OV0436</t>
        </is>
      </c>
      <c r="M27" s="21" t="inlineStr"/>
    </row>
    <row r="28">
      <c r="A28" s="18" t="inlineStr">
        <is>
          <t>OV0006</t>
        </is>
      </c>
      <c r="B28" s="18" t="inlineStr">
        <is>
          <t>02/05/2025</t>
        </is>
      </c>
      <c r="C28" s="18" t="inlineStr">
        <is>
          <t>OV0001</t>
        </is>
      </c>
      <c r="D28" s="18" t="inlineStr">
        <is>
          <t>29/09/2025</t>
        </is>
      </c>
      <c r="E28" s="18" t="inlineStr">
        <is>
          <t>04/10/2025</t>
        </is>
      </c>
      <c r="F28" s="18" t="n">
        <v>1</v>
      </c>
      <c r="G28" s="18" t="inlineStr">
        <is>
          <t>F</t>
        </is>
      </c>
      <c r="H28" s="18" t="inlineStr">
        <is>
          <t>3.0</t>
        </is>
      </c>
      <c r="I28" s="18" t="inlineStr">
        <is>
          <t>Normal</t>
        </is>
      </c>
      <c r="J28" s="18" t="inlineStr">
        <is>
          <t>Mixte</t>
        </is>
      </c>
      <c r="K28" s="18" t="inlineStr">
        <is>
          <t>03/12/2025</t>
        </is>
      </c>
      <c r="L28" s="18" t="inlineStr">
        <is>
          <t>OV0414</t>
        </is>
      </c>
      <c r="M28" s="19" t="inlineStr"/>
    </row>
    <row r="29">
      <c r="A29" s="20" t="inlineStr">
        <is>
          <t>OV0047</t>
        </is>
      </c>
      <c r="B29" s="20" t="inlineStr">
        <is>
          <t>07/08/2025</t>
        </is>
      </c>
      <c r="C29" s="20" t="inlineStr">
        <is>
          <t>OV0005</t>
        </is>
      </c>
      <c r="D29" s="20" t="inlineStr">
        <is>
          <t>04/01/2026</t>
        </is>
      </c>
      <c r="E29" s="20" t="inlineStr">
        <is>
          <t>03/01/2026</t>
        </is>
      </c>
      <c r="F29" s="20" t="n">
        <v>2</v>
      </c>
      <c r="G29" s="20" t="inlineStr">
        <is>
          <t>F, F</t>
        </is>
      </c>
      <c r="H29" s="20" t="inlineStr">
        <is>
          <t>4.2, 3.3</t>
        </is>
      </c>
      <c r="I29" s="20" t="inlineStr">
        <is>
          <t>Assisté</t>
        </is>
      </c>
      <c r="J29" s="20" t="inlineStr">
        <is>
          <t>Maternel</t>
        </is>
      </c>
      <c r="K29" s="20" t="inlineStr">
        <is>
          <t>04/03/2026</t>
        </is>
      </c>
      <c r="L29" s="20" t="inlineStr">
        <is>
          <t>OV0137, OV0197</t>
        </is>
      </c>
      <c r="M29" s="21" t="inlineStr"/>
    </row>
    <row r="30">
      <c r="A30" s="18" t="inlineStr">
        <is>
          <t>OV0023</t>
        </is>
      </c>
      <c r="B30" s="18" t="inlineStr">
        <is>
          <t>26/07/2025</t>
        </is>
      </c>
      <c r="C30" s="18" t="inlineStr">
        <is>
          <t>OV0004</t>
        </is>
      </c>
      <c r="D30" s="18" t="inlineStr">
        <is>
          <t>23/12/2025</t>
        </is>
      </c>
      <c r="E30" s="18" t="inlineStr">
        <is>
          <t>19/12/2025</t>
        </is>
      </c>
      <c r="F30" s="18" t="n">
        <v>1</v>
      </c>
      <c r="G30" s="18" t="inlineStr">
        <is>
          <t>F</t>
        </is>
      </c>
      <c r="H30" s="18" t="inlineStr">
        <is>
          <t>3.2</t>
        </is>
      </c>
      <c r="I30" s="18" t="inlineStr">
        <is>
          <t>Difficile</t>
        </is>
      </c>
      <c r="J30" s="18" t="inlineStr">
        <is>
          <t>Maternel</t>
        </is>
      </c>
      <c r="K30" s="18" t="inlineStr">
        <is>
          <t>17/02/2026</t>
        </is>
      </c>
      <c r="L30" s="18" t="inlineStr">
        <is>
          <t>OV0630</t>
        </is>
      </c>
      <c r="M30" s="19" t="inlineStr"/>
    </row>
    <row r="31">
      <c r="A31" s="20" t="inlineStr">
        <is>
          <t>OV0025</t>
        </is>
      </c>
      <c r="B31" s="20" t="inlineStr">
        <is>
          <t>23/08/2025</t>
        </is>
      </c>
      <c r="C31" s="20" t="inlineStr">
        <is>
          <t>OV0008</t>
        </is>
      </c>
      <c r="D31" s="20" t="inlineStr">
        <is>
          <t>20/01/2026</t>
        </is>
      </c>
      <c r="E31" s="20" t="inlineStr">
        <is>
          <t>23/01/2026</t>
        </is>
      </c>
      <c r="F31" s="20" t="n">
        <v>3</v>
      </c>
      <c r="G31" s="20" t="inlineStr">
        <is>
          <t>F, F, M</t>
        </is>
      </c>
      <c r="H31" s="20" t="inlineStr">
        <is>
          <t>5.3, 3.5, 5.2</t>
        </is>
      </c>
      <c r="I31" s="20" t="inlineStr">
        <is>
          <t>Difficile</t>
        </is>
      </c>
      <c r="J31" s="20" t="inlineStr">
        <is>
          <t>Mixte</t>
        </is>
      </c>
      <c r="K31" s="20" t="inlineStr">
        <is>
          <t>24/03/2026</t>
        </is>
      </c>
      <c r="L31" s="20" t="inlineStr">
        <is>
          <t>OV0219, OV0437, OV0392</t>
        </is>
      </c>
      <c r="M31" s="21" t="inlineStr"/>
    </row>
    <row r="32">
      <c r="A32" s="18" t="inlineStr">
        <is>
          <t>OV0012</t>
        </is>
      </c>
      <c r="B32" s="18" t="inlineStr">
        <is>
          <t>12/10/2025</t>
        </is>
      </c>
      <c r="C32" s="18" t="inlineStr">
        <is>
          <t>OV0007</t>
        </is>
      </c>
      <c r="D32" s="18" t="inlineStr">
        <is>
          <t>11/03/2026</t>
        </is>
      </c>
      <c r="E32" s="18" t="inlineStr">
        <is>
          <t>15/03/2026</t>
        </is>
      </c>
      <c r="F32" s="18" t="n">
        <v>1</v>
      </c>
      <c r="G32" s="18" t="inlineStr">
        <is>
          <t>F</t>
        </is>
      </c>
      <c r="H32" s="18" t="inlineStr">
        <is>
          <t>3.2</t>
        </is>
      </c>
      <c r="I32" s="18" t="inlineStr">
        <is>
          <t>Césarienne</t>
        </is>
      </c>
      <c r="J32" s="18" t="inlineStr">
        <is>
          <t>Maternel</t>
        </is>
      </c>
      <c r="K32" s="18" t="inlineStr">
        <is>
          <t>14/05/2026</t>
        </is>
      </c>
      <c r="L32" s="18" t="inlineStr">
        <is>
          <t>OV0176</t>
        </is>
      </c>
      <c r="M32" s="19" t="inlineStr"/>
    </row>
    <row r="33">
      <c r="A33" s="20" t="inlineStr">
        <is>
          <t>OV0006</t>
        </is>
      </c>
      <c r="B33" s="20" t="inlineStr">
        <is>
          <t>29/05/2025</t>
        </is>
      </c>
      <c r="C33" s="20" t="inlineStr">
        <is>
          <t>OV0009</t>
        </is>
      </c>
      <c r="D33" s="20" t="inlineStr">
        <is>
          <t>26/10/2025</t>
        </is>
      </c>
      <c r="E33" s="20" t="inlineStr">
        <is>
          <t>22/10/2025</t>
        </is>
      </c>
      <c r="F33" s="20" t="n">
        <v>2</v>
      </c>
      <c r="G33" s="20" t="inlineStr">
        <is>
          <t>M, M</t>
        </is>
      </c>
      <c r="H33" s="20" t="inlineStr">
        <is>
          <t>3.4, 4.5</t>
        </is>
      </c>
      <c r="I33" s="20" t="inlineStr">
        <is>
          <t>Normal</t>
        </is>
      </c>
      <c r="J33" s="20" t="inlineStr">
        <is>
          <t>Mixte</t>
        </is>
      </c>
      <c r="K33" s="20" t="inlineStr">
        <is>
          <t>21/12/2025</t>
        </is>
      </c>
      <c r="L33" s="20" t="inlineStr">
        <is>
          <t>OV0381, OV0287</t>
        </is>
      </c>
      <c r="M33" s="21" t="inlineStr"/>
    </row>
    <row r="34">
      <c r="A34" s="18" t="inlineStr">
        <is>
          <t>OV0018</t>
        </is>
      </c>
      <c r="B34" s="18" t="inlineStr">
        <is>
          <t>28/05/2025</t>
        </is>
      </c>
      <c r="C34" s="18" t="inlineStr">
        <is>
          <t>OV0008</t>
        </is>
      </c>
      <c r="D34" s="18" t="inlineStr">
        <is>
          <t>25/10/2025</t>
        </is>
      </c>
      <c r="E34" s="18" t="n"/>
      <c r="F34" s="18" t="n"/>
      <c r="G34" s="18" t="n"/>
      <c r="H34" s="18" t="n"/>
      <c r="I34" s="18" t="n"/>
      <c r="J34" s="18" t="n"/>
      <c r="K34" s="18" t="n"/>
      <c r="L34" s="18" t="n"/>
      <c r="M34" s="19" t="inlineStr"/>
    </row>
    <row r="35">
      <c r="A35" s="20" t="inlineStr">
        <is>
          <t>OV0043</t>
        </is>
      </c>
      <c r="B35" s="20" t="inlineStr">
        <is>
          <t>11/11/2025</t>
        </is>
      </c>
      <c r="C35" s="20" t="inlineStr">
        <is>
          <t>OV0006</t>
        </is>
      </c>
      <c r="D35" s="20" t="inlineStr">
        <is>
          <t>10/04/2026</t>
        </is>
      </c>
      <c r="E35" s="20" t="inlineStr">
        <is>
          <t>09/04/2026</t>
        </is>
      </c>
      <c r="F35" s="20" t="n">
        <v>1</v>
      </c>
      <c r="G35" s="20" t="inlineStr">
        <is>
          <t>F</t>
        </is>
      </c>
      <c r="H35" s="20" t="inlineStr">
        <is>
          <t>5.1</t>
        </is>
      </c>
      <c r="I35" s="20" t="inlineStr">
        <is>
          <t>Normal</t>
        </is>
      </c>
      <c r="J35" s="20" t="inlineStr">
        <is>
          <t>Maternel</t>
        </is>
      </c>
      <c r="K35" s="20" t="inlineStr">
        <is>
          <t>08/06/2026</t>
        </is>
      </c>
      <c r="L35" s="20" t="inlineStr">
        <is>
          <t>OV0555</t>
        </is>
      </c>
      <c r="M35" s="21" t="inlineStr"/>
    </row>
    <row r="36">
      <c r="A36" s="18" t="inlineStr">
        <is>
          <t>OV0010</t>
        </is>
      </c>
      <c r="B36" s="18" t="inlineStr">
        <is>
          <t>02/06/2025</t>
        </is>
      </c>
      <c r="C36" s="18" t="inlineStr">
        <is>
          <t>OV0005</t>
        </is>
      </c>
      <c r="D36" s="18" t="inlineStr">
        <is>
          <t>30/10/2025</t>
        </is>
      </c>
      <c r="E36" s="18" t="inlineStr">
        <is>
          <t>31/10/2025</t>
        </is>
      </c>
      <c r="F36" s="18" t="n">
        <v>1</v>
      </c>
      <c r="G36" s="18" t="inlineStr">
        <is>
          <t>M</t>
        </is>
      </c>
      <c r="H36" s="18" t="inlineStr">
        <is>
          <t>3.1</t>
        </is>
      </c>
      <c r="I36" s="18" t="inlineStr">
        <is>
          <t>Difficile</t>
        </is>
      </c>
      <c r="J36" s="18" t="inlineStr">
        <is>
          <t>Mixte</t>
        </is>
      </c>
      <c r="K36" s="18" t="inlineStr">
        <is>
          <t>30/12/2025</t>
        </is>
      </c>
      <c r="L36" s="18" t="inlineStr">
        <is>
          <t>OV0635</t>
        </is>
      </c>
      <c r="M36" s="19" t="inlineStr"/>
    </row>
    <row r="37">
      <c r="A37" s="20" t="inlineStr">
        <is>
          <t>OV0010</t>
        </is>
      </c>
      <c r="B37" s="20" t="inlineStr">
        <is>
          <t>14/06/2025</t>
        </is>
      </c>
      <c r="C37" s="20" t="inlineStr">
        <is>
          <t>OV0002</t>
        </is>
      </c>
      <c r="D37" s="20" t="inlineStr">
        <is>
          <t>11/11/2025</t>
        </is>
      </c>
      <c r="E37" s="20" t="inlineStr">
        <is>
          <t>16/11/2025</t>
        </is>
      </c>
      <c r="F37" s="20" t="n">
        <v>1</v>
      </c>
      <c r="G37" s="20" t="inlineStr">
        <is>
          <t>F</t>
        </is>
      </c>
      <c r="H37" s="20" t="inlineStr">
        <is>
          <t>4.4</t>
        </is>
      </c>
      <c r="I37" s="20" t="inlineStr">
        <is>
          <t>Difficile</t>
        </is>
      </c>
      <c r="J37" s="20" t="inlineStr">
        <is>
          <t>Artificiel</t>
        </is>
      </c>
      <c r="K37" s="20" t="inlineStr">
        <is>
          <t>15/01/2026</t>
        </is>
      </c>
      <c r="L37" s="20" t="inlineStr">
        <is>
          <t>OV0813</t>
        </is>
      </c>
      <c r="M37" s="21" t="inlineStr"/>
    </row>
    <row r="38">
      <c r="A38" s="18" t="inlineStr">
        <is>
          <t>OV0018</t>
        </is>
      </c>
      <c r="B38" s="18" t="inlineStr">
        <is>
          <t>09/04/2025</t>
        </is>
      </c>
      <c r="C38" s="18" t="inlineStr">
        <is>
          <t>OV0009</t>
        </is>
      </c>
      <c r="D38" s="18" t="inlineStr">
        <is>
          <t>06/09/2025</t>
        </is>
      </c>
      <c r="E38" s="18" t="n"/>
      <c r="F38" s="18" t="n"/>
      <c r="G38" s="18" t="n"/>
      <c r="H38" s="18" t="n"/>
      <c r="I38" s="18" t="n"/>
      <c r="J38" s="18" t="n"/>
      <c r="K38" s="18" t="n"/>
      <c r="L38" s="18" t="n"/>
      <c r="M38" s="19" t="inlineStr"/>
    </row>
    <row r="39">
      <c r="A39" s="20" t="inlineStr">
        <is>
          <t>OV0012</t>
        </is>
      </c>
      <c r="B39" s="20" t="inlineStr">
        <is>
          <t>08/06/2025</t>
        </is>
      </c>
      <c r="C39" s="20" t="inlineStr">
        <is>
          <t>OV0005</t>
        </is>
      </c>
      <c r="D39" s="20" t="inlineStr">
        <is>
          <t>05/11/2025</t>
        </is>
      </c>
      <c r="E39" s="20" t="inlineStr">
        <is>
          <t>09/11/2025</t>
        </is>
      </c>
      <c r="F39" s="20" t="n">
        <v>2</v>
      </c>
      <c r="G39" s="20" t="inlineStr">
        <is>
          <t>F, F</t>
        </is>
      </c>
      <c r="H39" s="20" t="inlineStr">
        <is>
          <t>3.0, 3.3</t>
        </is>
      </c>
      <c r="I39" s="20" t="inlineStr">
        <is>
          <t>Césarienne</t>
        </is>
      </c>
      <c r="J39" s="20" t="inlineStr">
        <is>
          <t>Artificiel</t>
        </is>
      </c>
      <c r="K39" s="20" t="inlineStr">
        <is>
          <t>08/01/2026</t>
        </is>
      </c>
      <c r="L39" s="20" t="inlineStr">
        <is>
          <t>OV0648, OV0214</t>
        </is>
      </c>
      <c r="M39" s="21" t="inlineStr"/>
    </row>
    <row r="40">
      <c r="A40" s="18" t="inlineStr">
        <is>
          <t>OV0015</t>
        </is>
      </c>
      <c r="B40" s="18" t="inlineStr">
        <is>
          <t>12/08/2025</t>
        </is>
      </c>
      <c r="C40" s="18" t="inlineStr">
        <is>
          <t>OV0009</t>
        </is>
      </c>
      <c r="D40" s="18" t="inlineStr">
        <is>
          <t>09/01/2026</t>
        </is>
      </c>
      <c r="E40" s="18" t="n"/>
      <c r="F40" s="18" t="n"/>
      <c r="G40" s="18" t="n"/>
      <c r="H40" s="18" t="n"/>
      <c r="I40" s="18" t="n"/>
      <c r="J40" s="18" t="n"/>
      <c r="K40" s="18" t="n"/>
      <c r="L40" s="18" t="n"/>
      <c r="M40" s="19" t="inlineStr"/>
    </row>
    <row r="41">
      <c r="A41" s="20" t="inlineStr">
        <is>
          <t>OV0008</t>
        </is>
      </c>
      <c r="B41" s="20" t="inlineStr">
        <is>
          <t>16/05/2025</t>
        </is>
      </c>
      <c r="C41" s="20" t="inlineStr">
        <is>
          <t>OV0010</t>
        </is>
      </c>
      <c r="D41" s="20" t="inlineStr">
        <is>
          <t>13/10/2025</t>
        </is>
      </c>
      <c r="E41" s="20" t="n"/>
      <c r="F41" s="20" t="n"/>
      <c r="G41" s="20" t="n"/>
      <c r="H41" s="20" t="n"/>
      <c r="I41" s="20" t="n"/>
      <c r="J41" s="20" t="n"/>
      <c r="K41" s="20" t="n"/>
      <c r="L41" s="20" t="n"/>
      <c r="M41" s="21" t="inlineStr"/>
    </row>
    <row r="42">
      <c r="A42" s="18" t="inlineStr">
        <is>
          <t>OV0010</t>
        </is>
      </c>
      <c r="B42" s="18" t="inlineStr">
        <is>
          <t>15/05/2025</t>
        </is>
      </c>
      <c r="C42" s="18" t="inlineStr">
        <is>
          <t>OV0006</t>
        </is>
      </c>
      <c r="D42" s="18" t="inlineStr">
        <is>
          <t>12/10/2025</t>
        </is>
      </c>
      <c r="E42" s="18" t="n"/>
      <c r="F42" s="18" t="n"/>
      <c r="G42" s="18" t="n"/>
      <c r="H42" s="18" t="n"/>
      <c r="I42" s="18" t="n"/>
      <c r="J42" s="18" t="n"/>
      <c r="K42" s="18" t="n"/>
      <c r="L42" s="18" t="n"/>
      <c r="M42" s="19" t="inlineStr"/>
    </row>
    <row r="43">
      <c r="A43" s="20" t="inlineStr">
        <is>
          <t>OV0008</t>
        </is>
      </c>
      <c r="B43" s="20" t="inlineStr">
        <is>
          <t>30/08/2025</t>
        </is>
      </c>
      <c r="C43" s="20" t="inlineStr">
        <is>
          <t>OV0008</t>
        </is>
      </c>
      <c r="D43" s="20" t="inlineStr">
        <is>
          <t>27/01/2026</t>
        </is>
      </c>
      <c r="E43" s="20" t="inlineStr">
        <is>
          <t>27/01/2026</t>
        </is>
      </c>
      <c r="F43" s="20" t="n">
        <v>2</v>
      </c>
      <c r="G43" s="20" t="inlineStr">
        <is>
          <t>M, F</t>
        </is>
      </c>
      <c r="H43" s="20" t="inlineStr">
        <is>
          <t>3.3, 4.4</t>
        </is>
      </c>
      <c r="I43" s="20" t="inlineStr">
        <is>
          <t>Assisté</t>
        </is>
      </c>
      <c r="J43" s="20" t="inlineStr">
        <is>
          <t>Maternel</t>
        </is>
      </c>
      <c r="K43" s="20" t="inlineStr">
        <is>
          <t>28/03/2026</t>
        </is>
      </c>
      <c r="L43" s="20" t="inlineStr">
        <is>
          <t>OV0769, OV0918</t>
        </is>
      </c>
      <c r="M43" s="21" t="inlineStr"/>
    </row>
  </sheetData>
  <mergeCells count="1">
    <mergeCell ref="A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33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30" customWidth="1" min="10" max="10"/>
  </cols>
  <sheetData>
    <row r="1">
      <c r="A1" s="16" t="inlineStr">
        <is>
          <t>PLAN D'ALIMENTATION ET STOCKS</t>
        </is>
      </c>
    </row>
    <row r="3">
      <c r="A3" s="17" t="inlineStr">
        <is>
          <t>Date</t>
        </is>
      </c>
      <c r="B3" s="17" t="inlineStr">
        <is>
          <t>Type Aliment</t>
        </is>
      </c>
      <c r="C3" s="17" t="inlineStr">
        <is>
          <t>Quantité (kg)</t>
        </is>
      </c>
      <c r="D3" s="17" t="inlineStr">
        <is>
          <t>Coût Unitaire (€/kg)</t>
        </is>
      </c>
      <c r="E3" s="17" t="inlineStr">
        <is>
          <t>Coût Total (€)</t>
        </is>
      </c>
      <c r="F3" s="17" t="inlineStr">
        <is>
          <t>Fournisseur</t>
        </is>
      </c>
      <c r="G3" s="17" t="inlineStr">
        <is>
          <t>Stock Actuel (kg)</t>
        </is>
      </c>
      <c r="H3" s="17" t="inlineStr">
        <is>
          <t>Stock Minimum (kg)</t>
        </is>
      </c>
      <c r="I3" s="17" t="inlineStr">
        <is>
          <t>Statut Stock</t>
        </is>
      </c>
      <c r="J3" s="17" t="inlineStr">
        <is>
          <t>Notes</t>
        </is>
      </c>
    </row>
    <row r="4">
      <c r="A4" s="18" t="inlineStr">
        <is>
          <t>23/11/2025</t>
        </is>
      </c>
      <c r="B4" s="18" t="inlineStr">
        <is>
          <t>Concentré Brebis</t>
        </is>
      </c>
      <c r="C4" s="18" t="n">
        <v>962</v>
      </c>
      <c r="D4" s="18" t="n">
        <v>0.66</v>
      </c>
      <c r="E4" s="18">
        <f>C4*D4</f>
        <v/>
      </c>
      <c r="F4" s="18" t="inlineStr">
        <is>
          <t>Négoce Local</t>
        </is>
      </c>
      <c r="G4" s="18" t="n">
        <v>265</v>
      </c>
      <c r="H4" s="18" t="n">
        <v>150</v>
      </c>
      <c r="I4" s="18">
        <f>SI(G4&lt;H4,"ALERTE","OK")</f>
        <v/>
      </c>
      <c r="J4" s="19" t="inlineStr"/>
    </row>
    <row r="5">
      <c r="A5" s="20" t="inlineStr">
        <is>
          <t>04/11/2025</t>
        </is>
      </c>
      <c r="B5" s="20" t="inlineStr">
        <is>
          <t>Concentré Brebis</t>
        </is>
      </c>
      <c r="C5" s="20" t="n">
        <v>813</v>
      </c>
      <c r="D5" s="20" t="n">
        <v>0.45</v>
      </c>
      <c r="E5" s="20">
        <f>C5*D5</f>
        <v/>
      </c>
      <c r="F5" s="20" t="inlineStr">
        <is>
          <t>Production Ferme</t>
        </is>
      </c>
      <c r="G5" s="20" t="n">
        <v>165</v>
      </c>
      <c r="H5" s="20" t="n">
        <v>244</v>
      </c>
      <c r="I5" s="20">
        <f>SI(G5&lt;H5,"ALERTE","OK")</f>
        <v/>
      </c>
      <c r="J5" s="21" t="inlineStr"/>
    </row>
    <row r="6">
      <c r="A6" s="18" t="inlineStr">
        <is>
          <t>05/12/2025</t>
        </is>
      </c>
      <c r="B6" s="18" t="inlineStr">
        <is>
          <t>Ensilage</t>
        </is>
      </c>
      <c r="C6" s="18" t="n">
        <v>518</v>
      </c>
      <c r="D6" s="18" t="n">
        <v>0.36</v>
      </c>
      <c r="E6" s="18">
        <f>C6*D6</f>
        <v/>
      </c>
      <c r="F6" s="18" t="inlineStr">
        <is>
          <t>Coopérative Agricole</t>
        </is>
      </c>
      <c r="G6" s="18" t="n">
        <v>635</v>
      </c>
      <c r="H6" s="18" t="n">
        <v>174</v>
      </c>
      <c r="I6" s="18">
        <f>SI(G6&lt;H6,"ALERTE","OK")</f>
        <v/>
      </c>
      <c r="J6" s="19" t="inlineStr"/>
    </row>
    <row r="7">
      <c r="A7" s="20" t="inlineStr">
        <is>
          <t>03/12/2025</t>
        </is>
      </c>
      <c r="B7" s="20" t="inlineStr">
        <is>
          <t>Concentré Agneaux</t>
        </is>
      </c>
      <c r="C7" s="20" t="n">
        <v>498</v>
      </c>
      <c r="D7" s="20" t="n">
        <v>0.54</v>
      </c>
      <c r="E7" s="20">
        <f>C7*D7</f>
        <v/>
      </c>
      <c r="F7" s="20" t="inlineStr">
        <is>
          <t>Fournisseur Bio</t>
        </is>
      </c>
      <c r="G7" s="20" t="n">
        <v>556</v>
      </c>
      <c r="H7" s="20" t="n">
        <v>278</v>
      </c>
      <c r="I7" s="20">
        <f>SI(G7&lt;H7,"ALERTE","OK")</f>
        <v/>
      </c>
      <c r="J7" s="21" t="inlineStr"/>
    </row>
    <row r="8">
      <c r="A8" s="18" t="inlineStr">
        <is>
          <t>11/12/2025</t>
        </is>
      </c>
      <c r="B8" s="18" t="inlineStr">
        <is>
          <t>Paille</t>
        </is>
      </c>
      <c r="C8" s="18" t="n">
        <v>138</v>
      </c>
      <c r="D8" s="18" t="n">
        <v>0.35</v>
      </c>
      <c r="E8" s="18">
        <f>C8*D8</f>
        <v/>
      </c>
      <c r="F8" s="18" t="inlineStr">
        <is>
          <t>Fournisseur Bio</t>
        </is>
      </c>
      <c r="G8" s="18" t="n">
        <v>635</v>
      </c>
      <c r="H8" s="18" t="n">
        <v>257</v>
      </c>
      <c r="I8" s="18">
        <f>SI(G8&lt;H8,"ALERTE","OK")</f>
        <v/>
      </c>
      <c r="J8" s="19" t="inlineStr"/>
    </row>
    <row r="9">
      <c r="A9" s="20" t="inlineStr">
        <is>
          <t>09/11/2025</t>
        </is>
      </c>
      <c r="B9" s="20" t="inlineStr">
        <is>
          <t>Paille</t>
        </is>
      </c>
      <c r="C9" s="20" t="n">
        <v>309</v>
      </c>
      <c r="D9" s="20" t="n">
        <v>0.49</v>
      </c>
      <c r="E9" s="20">
        <f>C9*D9</f>
        <v/>
      </c>
      <c r="F9" s="20" t="inlineStr">
        <is>
          <t>Négoce Local</t>
        </is>
      </c>
      <c r="G9" s="20" t="n">
        <v>460</v>
      </c>
      <c r="H9" s="20" t="n">
        <v>171</v>
      </c>
      <c r="I9" s="20">
        <f>SI(G9&lt;H9,"ALERTE","OK")</f>
        <v/>
      </c>
      <c r="J9" s="21" t="inlineStr"/>
    </row>
    <row r="10">
      <c r="A10" s="18" t="inlineStr">
        <is>
          <t>01/11/2025</t>
        </is>
      </c>
      <c r="B10" s="18" t="inlineStr">
        <is>
          <t>Concentré Agneaux</t>
        </is>
      </c>
      <c r="C10" s="18" t="n">
        <v>916</v>
      </c>
      <c r="D10" s="18" t="n">
        <v>0.27</v>
      </c>
      <c r="E10" s="18">
        <f>C10*D10</f>
        <v/>
      </c>
      <c r="F10" s="18" t="inlineStr">
        <is>
          <t>Coopérative Agricole</t>
        </is>
      </c>
      <c r="G10" s="18" t="n">
        <v>419</v>
      </c>
      <c r="H10" s="18" t="n">
        <v>162</v>
      </c>
      <c r="I10" s="18">
        <f>SI(G10&lt;H10,"ALERTE","OK")</f>
        <v/>
      </c>
      <c r="J10" s="19" t="inlineStr"/>
    </row>
    <row r="11">
      <c r="A11" s="20" t="inlineStr">
        <is>
          <t>30/10/2025</t>
        </is>
      </c>
      <c r="B11" s="20" t="inlineStr">
        <is>
          <t>Ensilage</t>
        </is>
      </c>
      <c r="C11" s="20" t="n">
        <v>371</v>
      </c>
      <c r="D11" s="20" t="n">
        <v>0.24</v>
      </c>
      <c r="E11" s="20">
        <f>C11*D11</f>
        <v/>
      </c>
      <c r="F11" s="20" t="inlineStr">
        <is>
          <t>Négoce Local</t>
        </is>
      </c>
      <c r="G11" s="20" t="n">
        <v>420</v>
      </c>
      <c r="H11" s="20" t="n">
        <v>165</v>
      </c>
      <c r="I11" s="20">
        <f>SI(G11&lt;H11,"ALERTE","OK")</f>
        <v/>
      </c>
      <c r="J11" s="21" t="inlineStr"/>
    </row>
    <row r="12">
      <c r="A12" s="18" t="inlineStr">
        <is>
          <t>26/11/2025</t>
        </is>
      </c>
      <c r="B12" s="18" t="inlineStr">
        <is>
          <t>Minéraux</t>
        </is>
      </c>
      <c r="C12" s="18" t="n">
        <v>996</v>
      </c>
      <c r="D12" s="18" t="n">
        <v>0.64</v>
      </c>
      <c r="E12" s="18">
        <f>C12*D12</f>
        <v/>
      </c>
      <c r="F12" s="18" t="inlineStr">
        <is>
          <t>Production Ferme</t>
        </is>
      </c>
      <c r="G12" s="18" t="n">
        <v>347</v>
      </c>
      <c r="H12" s="18" t="n">
        <v>159</v>
      </c>
      <c r="I12" s="18">
        <f>SI(G12&lt;H12,"ALERTE","OK")</f>
        <v/>
      </c>
      <c r="J12" s="19" t="inlineStr"/>
    </row>
    <row r="13">
      <c r="A13" s="20" t="inlineStr">
        <is>
          <t>07/01/2026</t>
        </is>
      </c>
      <c r="B13" s="20" t="inlineStr">
        <is>
          <t>Ensilage</t>
        </is>
      </c>
      <c r="C13" s="20" t="n">
        <v>331</v>
      </c>
      <c r="D13" s="20" t="n">
        <v>0.71</v>
      </c>
      <c r="E13" s="20">
        <f>C13*D13</f>
        <v/>
      </c>
      <c r="F13" s="20" t="inlineStr">
        <is>
          <t>Négoce Local</t>
        </is>
      </c>
      <c r="G13" s="20" t="n">
        <v>414</v>
      </c>
      <c r="H13" s="20" t="n">
        <v>114</v>
      </c>
      <c r="I13" s="20">
        <f>SI(G13&lt;H13,"ALERTE","OK")</f>
        <v/>
      </c>
      <c r="J13" s="21" t="inlineStr"/>
    </row>
    <row r="14">
      <c r="A14" s="18" t="inlineStr">
        <is>
          <t>16/10/2025</t>
        </is>
      </c>
      <c r="B14" s="18" t="inlineStr">
        <is>
          <t>Ensilage</t>
        </is>
      </c>
      <c r="C14" s="18" t="n">
        <v>157</v>
      </c>
      <c r="D14" s="18" t="n">
        <v>0.79</v>
      </c>
      <c r="E14" s="18">
        <f>C14*D14</f>
        <v/>
      </c>
      <c r="F14" s="18" t="inlineStr">
        <is>
          <t>Coopérative Agricole</t>
        </is>
      </c>
      <c r="G14" s="18" t="n">
        <v>657</v>
      </c>
      <c r="H14" s="18" t="n">
        <v>148</v>
      </c>
      <c r="I14" s="18">
        <f>SI(G14&lt;H14,"ALERTE","OK")</f>
        <v/>
      </c>
      <c r="J14" s="19" t="inlineStr"/>
    </row>
    <row r="15">
      <c r="A15" s="20" t="inlineStr">
        <is>
          <t>30/12/2025</t>
        </is>
      </c>
      <c r="B15" s="20" t="inlineStr">
        <is>
          <t>Concentré Brebis</t>
        </is>
      </c>
      <c r="C15" s="20" t="n">
        <v>296</v>
      </c>
      <c r="D15" s="20" t="n">
        <v>0.35</v>
      </c>
      <c r="E15" s="20">
        <f>C15*D15</f>
        <v/>
      </c>
      <c r="F15" s="20" t="inlineStr">
        <is>
          <t>Production Ferme</t>
        </is>
      </c>
      <c r="G15" s="20" t="n">
        <v>644</v>
      </c>
      <c r="H15" s="20" t="n">
        <v>177</v>
      </c>
      <c r="I15" s="20">
        <f>SI(G15&lt;H15,"ALERTE","OK")</f>
        <v/>
      </c>
      <c r="J15" s="21" t="inlineStr"/>
    </row>
    <row r="16">
      <c r="A16" s="18" t="inlineStr">
        <is>
          <t>30/10/2025</t>
        </is>
      </c>
      <c r="B16" s="18" t="inlineStr">
        <is>
          <t>Ensilage</t>
        </is>
      </c>
      <c r="C16" s="18" t="n">
        <v>721</v>
      </c>
      <c r="D16" s="18" t="n">
        <v>0.28</v>
      </c>
      <c r="E16" s="18">
        <f>C16*D16</f>
        <v/>
      </c>
      <c r="F16" s="18" t="inlineStr">
        <is>
          <t>Négoce Local</t>
        </is>
      </c>
      <c r="G16" s="18" t="n">
        <v>342</v>
      </c>
      <c r="H16" s="18" t="n">
        <v>152</v>
      </c>
      <c r="I16" s="18">
        <f>SI(G16&lt;H16,"ALERTE","OK")</f>
        <v/>
      </c>
      <c r="J16" s="19" t="inlineStr"/>
    </row>
    <row r="17">
      <c r="A17" s="20" t="inlineStr">
        <is>
          <t>22/10/2025</t>
        </is>
      </c>
      <c r="B17" s="20" t="inlineStr">
        <is>
          <t>Foin</t>
        </is>
      </c>
      <c r="C17" s="20" t="n">
        <v>221</v>
      </c>
      <c r="D17" s="20" t="n">
        <v>0.72</v>
      </c>
      <c r="E17" s="20">
        <f>C17*D17</f>
        <v/>
      </c>
      <c r="F17" s="20" t="inlineStr">
        <is>
          <t>Négoce Local</t>
        </is>
      </c>
      <c r="G17" s="20" t="n">
        <v>514</v>
      </c>
      <c r="H17" s="20" t="n">
        <v>198</v>
      </c>
      <c r="I17" s="20">
        <f>SI(G17&lt;H17,"ALERTE","OK")</f>
        <v/>
      </c>
      <c r="J17" s="21" t="inlineStr"/>
    </row>
    <row r="18">
      <c r="A18" s="18" t="inlineStr">
        <is>
          <t>10/01/2026</t>
        </is>
      </c>
      <c r="B18" s="18" t="inlineStr">
        <is>
          <t>Ensilage</t>
        </is>
      </c>
      <c r="C18" s="18" t="n">
        <v>894</v>
      </c>
      <c r="D18" s="18" t="n">
        <v>0.19</v>
      </c>
      <c r="E18" s="18">
        <f>C18*D18</f>
        <v/>
      </c>
      <c r="F18" s="18" t="inlineStr">
        <is>
          <t>Négoce Local</t>
        </is>
      </c>
      <c r="G18" s="18" t="n">
        <v>567</v>
      </c>
      <c r="H18" s="18" t="n">
        <v>251</v>
      </c>
      <c r="I18" s="18">
        <f>SI(G18&lt;H18,"ALERTE","OK")</f>
        <v/>
      </c>
      <c r="J18" s="19" t="inlineStr"/>
    </row>
    <row r="19">
      <c r="A19" s="20" t="inlineStr">
        <is>
          <t>23/12/2025</t>
        </is>
      </c>
      <c r="B19" s="20" t="inlineStr">
        <is>
          <t>Foin</t>
        </is>
      </c>
      <c r="C19" s="20" t="n">
        <v>998</v>
      </c>
      <c r="D19" s="20" t="n">
        <v>0.79</v>
      </c>
      <c r="E19" s="20">
        <f>C19*D19</f>
        <v/>
      </c>
      <c r="F19" s="20" t="inlineStr">
        <is>
          <t>Négoce Local</t>
        </is>
      </c>
      <c r="G19" s="20" t="n">
        <v>343</v>
      </c>
      <c r="H19" s="20" t="n">
        <v>247</v>
      </c>
      <c r="I19" s="20">
        <f>SI(G19&lt;H19,"ALERTE","OK")</f>
        <v/>
      </c>
      <c r="J19" s="21" t="inlineStr"/>
    </row>
    <row r="20">
      <c r="A20" s="18" t="inlineStr">
        <is>
          <t>22/12/2025</t>
        </is>
      </c>
      <c r="B20" s="18" t="inlineStr">
        <is>
          <t>Foin</t>
        </is>
      </c>
      <c r="C20" s="18" t="n">
        <v>853</v>
      </c>
      <c r="D20" s="18" t="n">
        <v>0.75</v>
      </c>
      <c r="E20" s="18">
        <f>C20*D20</f>
        <v/>
      </c>
      <c r="F20" s="18" t="inlineStr">
        <is>
          <t>Production Ferme</t>
        </is>
      </c>
      <c r="G20" s="18" t="n">
        <v>266</v>
      </c>
      <c r="H20" s="18" t="n">
        <v>233</v>
      </c>
      <c r="I20" s="18">
        <f>SI(G20&lt;H20,"ALERTE","OK")</f>
        <v/>
      </c>
      <c r="J20" s="19" t="inlineStr"/>
    </row>
    <row r="21">
      <c r="A21" s="20" t="inlineStr">
        <is>
          <t>09/12/2025</t>
        </is>
      </c>
      <c r="B21" s="20" t="inlineStr">
        <is>
          <t>Foin</t>
        </is>
      </c>
      <c r="C21" s="20" t="n">
        <v>400</v>
      </c>
      <c r="D21" s="20" t="n">
        <v>0.66</v>
      </c>
      <c r="E21" s="20">
        <f>C21*D21</f>
        <v/>
      </c>
      <c r="F21" s="20" t="inlineStr">
        <is>
          <t>Fournisseur Bio</t>
        </is>
      </c>
      <c r="G21" s="20" t="n">
        <v>643</v>
      </c>
      <c r="H21" s="20" t="n">
        <v>197</v>
      </c>
      <c r="I21" s="20">
        <f>SI(G21&lt;H21,"ALERTE","OK")</f>
        <v/>
      </c>
      <c r="J21" s="21" t="inlineStr"/>
    </row>
    <row r="22">
      <c r="A22" s="18" t="inlineStr">
        <is>
          <t>21/10/2025</t>
        </is>
      </c>
      <c r="B22" s="18" t="inlineStr">
        <is>
          <t>Foin</t>
        </is>
      </c>
      <c r="C22" s="18" t="n">
        <v>238</v>
      </c>
      <c r="D22" s="18" t="n">
        <v>0.6899999999999999</v>
      </c>
      <c r="E22" s="18">
        <f>C22*D22</f>
        <v/>
      </c>
      <c r="F22" s="18" t="inlineStr">
        <is>
          <t>Coopérative Agricole</t>
        </is>
      </c>
      <c r="G22" s="18" t="n">
        <v>755</v>
      </c>
      <c r="H22" s="18" t="n">
        <v>127</v>
      </c>
      <c r="I22" s="18">
        <f>SI(G22&lt;H22,"ALERTE","OK")</f>
        <v/>
      </c>
      <c r="J22" s="19" t="inlineStr"/>
    </row>
    <row r="23">
      <c r="A23" s="20" t="inlineStr">
        <is>
          <t>18/10/2025</t>
        </is>
      </c>
      <c r="B23" s="20" t="inlineStr">
        <is>
          <t>Ensilage</t>
        </is>
      </c>
      <c r="C23" s="20" t="n">
        <v>906</v>
      </c>
      <c r="D23" s="20" t="n">
        <v>0.52</v>
      </c>
      <c r="E23" s="20">
        <f>C23*D23</f>
        <v/>
      </c>
      <c r="F23" s="20" t="inlineStr">
        <is>
          <t>Coopérative Agricole</t>
        </is>
      </c>
      <c r="G23" s="20" t="n">
        <v>133</v>
      </c>
      <c r="H23" s="20" t="n">
        <v>141</v>
      </c>
      <c r="I23" s="20">
        <f>SI(G23&lt;H23,"ALERTE","OK")</f>
        <v/>
      </c>
      <c r="J23" s="21" t="inlineStr"/>
    </row>
    <row r="24">
      <c r="A24" s="18" t="inlineStr">
        <is>
          <t>25/10/2025</t>
        </is>
      </c>
      <c r="B24" s="18" t="inlineStr">
        <is>
          <t>Céréales</t>
        </is>
      </c>
      <c r="C24" s="18" t="n">
        <v>595</v>
      </c>
      <c r="D24" s="18" t="n">
        <v>0.22</v>
      </c>
      <c r="E24" s="18">
        <f>C24*D24</f>
        <v/>
      </c>
      <c r="F24" s="18" t="inlineStr">
        <is>
          <t>Production Ferme</t>
        </is>
      </c>
      <c r="G24" s="18" t="n">
        <v>192</v>
      </c>
      <c r="H24" s="18" t="n">
        <v>134</v>
      </c>
      <c r="I24" s="18">
        <f>SI(G24&lt;H24,"ALERTE","OK")</f>
        <v/>
      </c>
      <c r="J24" s="19" t="inlineStr"/>
    </row>
    <row r="25">
      <c r="A25" s="20" t="inlineStr">
        <is>
          <t>30/10/2025</t>
        </is>
      </c>
      <c r="B25" s="20" t="inlineStr">
        <is>
          <t>Concentré Agneaux</t>
        </is>
      </c>
      <c r="C25" s="20" t="n">
        <v>289</v>
      </c>
      <c r="D25" s="20" t="n">
        <v>0.36</v>
      </c>
      <c r="E25" s="20">
        <f>C25*D25</f>
        <v/>
      </c>
      <c r="F25" s="20" t="inlineStr">
        <is>
          <t>Négoce Local</t>
        </is>
      </c>
      <c r="G25" s="20" t="n">
        <v>618</v>
      </c>
      <c r="H25" s="20" t="n">
        <v>113</v>
      </c>
      <c r="I25" s="20">
        <f>SI(G25&lt;H25,"ALERTE","OK")</f>
        <v/>
      </c>
      <c r="J25" s="21" t="inlineStr"/>
    </row>
    <row r="26">
      <c r="A26" s="18" t="inlineStr">
        <is>
          <t>28/10/2025</t>
        </is>
      </c>
      <c r="B26" s="18" t="inlineStr">
        <is>
          <t>Minéraux</t>
        </is>
      </c>
      <c r="C26" s="18" t="n">
        <v>103</v>
      </c>
      <c r="D26" s="18" t="n">
        <v>0.43</v>
      </c>
      <c r="E26" s="18">
        <f>C26*D26</f>
        <v/>
      </c>
      <c r="F26" s="18" t="inlineStr">
        <is>
          <t>Fournisseur Bio</t>
        </is>
      </c>
      <c r="G26" s="18" t="n">
        <v>414</v>
      </c>
      <c r="H26" s="18" t="n">
        <v>169</v>
      </c>
      <c r="I26" s="18">
        <f>SI(G26&lt;H26,"ALERTE","OK")</f>
        <v/>
      </c>
      <c r="J26" s="19" t="inlineStr"/>
    </row>
    <row r="27">
      <c r="A27" s="20" t="inlineStr">
        <is>
          <t>25/12/2025</t>
        </is>
      </c>
      <c r="B27" s="20" t="inlineStr">
        <is>
          <t>Paille</t>
        </is>
      </c>
      <c r="C27" s="20" t="n">
        <v>194</v>
      </c>
      <c r="D27" s="20" t="n">
        <v>0.52</v>
      </c>
      <c r="E27" s="20">
        <f>C27*D27</f>
        <v/>
      </c>
      <c r="F27" s="20" t="inlineStr">
        <is>
          <t>Négoce Local</t>
        </is>
      </c>
      <c r="G27" s="20" t="n">
        <v>561</v>
      </c>
      <c r="H27" s="20" t="n">
        <v>229</v>
      </c>
      <c r="I27" s="20">
        <f>SI(G27&lt;H27,"ALERTE","OK")</f>
        <v/>
      </c>
      <c r="J27" s="21" t="inlineStr"/>
    </row>
    <row r="28">
      <c r="A28" s="18" t="inlineStr">
        <is>
          <t>19/11/2025</t>
        </is>
      </c>
      <c r="B28" s="18" t="inlineStr">
        <is>
          <t>Concentré Brebis</t>
        </is>
      </c>
      <c r="C28" s="18" t="n">
        <v>596</v>
      </c>
      <c r="D28" s="18" t="n">
        <v>0.37</v>
      </c>
      <c r="E28" s="18">
        <f>C28*D28</f>
        <v/>
      </c>
      <c r="F28" s="18" t="inlineStr">
        <is>
          <t>Coopérative Agricole</t>
        </is>
      </c>
      <c r="G28" s="18" t="n">
        <v>145</v>
      </c>
      <c r="H28" s="18" t="n">
        <v>289</v>
      </c>
      <c r="I28" s="18">
        <f>SI(G28&lt;H28,"ALERTE","OK")</f>
        <v/>
      </c>
      <c r="J28" s="19" t="inlineStr"/>
    </row>
    <row r="29">
      <c r="A29" s="20" t="inlineStr">
        <is>
          <t>23/12/2025</t>
        </is>
      </c>
      <c r="B29" s="20" t="inlineStr">
        <is>
          <t>Ensilage</t>
        </is>
      </c>
      <c r="C29" s="20" t="n">
        <v>290</v>
      </c>
      <c r="D29" s="20" t="n">
        <v>0.79</v>
      </c>
      <c r="E29" s="20">
        <f>C29*D29</f>
        <v/>
      </c>
      <c r="F29" s="20" t="inlineStr">
        <is>
          <t>Production Ferme</t>
        </is>
      </c>
      <c r="G29" s="20" t="n">
        <v>486</v>
      </c>
      <c r="H29" s="20" t="n">
        <v>207</v>
      </c>
      <c r="I29" s="20">
        <f>SI(G29&lt;H29,"ALERTE","OK")</f>
        <v/>
      </c>
      <c r="J29" s="21" t="inlineStr"/>
    </row>
    <row r="30">
      <c r="A30" s="18" t="inlineStr">
        <is>
          <t>24/11/2025</t>
        </is>
      </c>
      <c r="B30" s="18" t="inlineStr">
        <is>
          <t>Concentré Agneaux</t>
        </is>
      </c>
      <c r="C30" s="18" t="n">
        <v>544</v>
      </c>
      <c r="D30" s="18" t="n">
        <v>0.71</v>
      </c>
      <c r="E30" s="18">
        <f>C30*D30</f>
        <v/>
      </c>
      <c r="F30" s="18" t="inlineStr">
        <is>
          <t>Coopérative Agricole</t>
        </is>
      </c>
      <c r="G30" s="18" t="n">
        <v>302</v>
      </c>
      <c r="H30" s="18" t="n">
        <v>229</v>
      </c>
      <c r="I30" s="18">
        <f>SI(G30&lt;H30,"ALERTE","OK")</f>
        <v/>
      </c>
      <c r="J30" s="19" t="inlineStr"/>
    </row>
    <row r="31">
      <c r="A31" s="20" t="inlineStr">
        <is>
          <t>07/12/2025</t>
        </is>
      </c>
      <c r="B31" s="20" t="inlineStr">
        <is>
          <t>Céréales</t>
        </is>
      </c>
      <c r="C31" s="20" t="n">
        <v>316</v>
      </c>
      <c r="D31" s="20" t="n">
        <v>0.48</v>
      </c>
      <c r="E31" s="20">
        <f>C31*D31</f>
        <v/>
      </c>
      <c r="F31" s="20" t="inlineStr">
        <is>
          <t>Production Ferme</t>
        </is>
      </c>
      <c r="G31" s="20" t="n">
        <v>571</v>
      </c>
      <c r="H31" s="20" t="n">
        <v>251</v>
      </c>
      <c r="I31" s="20">
        <f>SI(G31&lt;H31,"ALERTE","OK")</f>
        <v/>
      </c>
      <c r="J31" s="21" t="inlineStr"/>
    </row>
    <row r="32">
      <c r="A32" s="18" t="inlineStr">
        <is>
          <t>24/12/2025</t>
        </is>
      </c>
      <c r="B32" s="18" t="inlineStr">
        <is>
          <t>Foin</t>
        </is>
      </c>
      <c r="C32" s="18" t="n">
        <v>238</v>
      </c>
      <c r="D32" s="18" t="n">
        <v>0.37</v>
      </c>
      <c r="E32" s="18">
        <f>C32*D32</f>
        <v/>
      </c>
      <c r="F32" s="18" t="inlineStr">
        <is>
          <t>Production Ferme</t>
        </is>
      </c>
      <c r="G32" s="18" t="n">
        <v>419</v>
      </c>
      <c r="H32" s="18" t="n">
        <v>114</v>
      </c>
      <c r="I32" s="18">
        <f>SI(G32&lt;H32,"ALERTE","OK")</f>
        <v/>
      </c>
      <c r="J32" s="19" t="inlineStr"/>
    </row>
    <row r="33">
      <c r="A33" s="20" t="inlineStr">
        <is>
          <t>17/10/2025</t>
        </is>
      </c>
      <c r="B33" s="20" t="inlineStr">
        <is>
          <t>Concentré Brebis</t>
        </is>
      </c>
      <c r="C33" s="20" t="n">
        <v>749</v>
      </c>
      <c r="D33" s="20" t="n">
        <v>0.46</v>
      </c>
      <c r="E33" s="20">
        <f>C33*D33</f>
        <v/>
      </c>
      <c r="F33" s="20" t="inlineStr">
        <is>
          <t>Négoce Local</t>
        </is>
      </c>
      <c r="G33" s="20" t="n">
        <v>484</v>
      </c>
      <c r="H33" s="20" t="n">
        <v>134</v>
      </c>
      <c r="I33" s="20">
        <f>SI(G33&lt;H33,"ALERTE","OK")</f>
        <v/>
      </c>
      <c r="J33" s="21" t="inlineStr"/>
    </row>
  </sheetData>
  <mergeCells count="1">
    <mergeCell ref="A1:J1"/>
  </mergeCells>
  <conditionalFormatting sqref="I4:I33">
    <cfRule type="expression" priority="1" dxfId="0">
      <formula>$I4="ALERTE"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57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30" customWidth="1" min="9" max="9"/>
  </cols>
  <sheetData>
    <row r="1">
      <c r="A1" s="16" t="inlineStr">
        <is>
          <t>GESTION FINANCIÈRE</t>
        </is>
      </c>
    </row>
    <row r="3">
      <c r="A3" s="17" t="inlineStr">
        <is>
          <t>Date</t>
        </is>
      </c>
      <c r="B3" s="17" t="inlineStr">
        <is>
          <t>Catégorie</t>
        </is>
      </c>
      <c r="C3" s="17" t="inlineStr">
        <is>
          <t>Type</t>
        </is>
      </c>
      <c r="D3" s="17" t="inlineStr">
        <is>
          <t>Description</t>
        </is>
      </c>
      <c r="E3" s="17" t="inlineStr">
        <is>
          <t>Quantité</t>
        </is>
      </c>
      <c r="F3" s="17" t="inlineStr">
        <is>
          <t>Prix Unitaire (€)</t>
        </is>
      </c>
      <c r="G3" s="17" t="inlineStr">
        <is>
          <t>Montant (€)</t>
        </is>
      </c>
      <c r="H3" s="17" t="inlineStr">
        <is>
          <t>Mode Paiement</t>
        </is>
      </c>
      <c r="I3" s="17" t="inlineStr">
        <is>
          <t>Notes</t>
        </is>
      </c>
    </row>
    <row r="4">
      <c r="A4" s="18" t="inlineStr">
        <is>
          <t>01/10/2025</t>
        </is>
      </c>
      <c r="B4" s="18" t="inlineStr">
        <is>
          <t>Main d'œuvre</t>
        </is>
      </c>
      <c r="C4" s="18" t="inlineStr">
        <is>
          <t>Dépense</t>
        </is>
      </c>
      <c r="D4" s="18" t="inlineStr">
        <is>
          <t>Main d'œuvre - 10/2025</t>
        </is>
      </c>
      <c r="E4" s="18" t="n">
        <v>17</v>
      </c>
      <c r="F4" s="18" t="n">
        <v>483.62</v>
      </c>
      <c r="G4" s="18">
        <f>E4*F4</f>
        <v/>
      </c>
      <c r="H4" s="18" t="inlineStr">
        <is>
          <t>Espèces</t>
        </is>
      </c>
      <c r="I4" s="19" t="inlineStr"/>
    </row>
    <row r="5">
      <c r="A5" s="20" t="inlineStr">
        <is>
          <t>29/09/2025</t>
        </is>
      </c>
      <c r="B5" s="20" t="inlineStr">
        <is>
          <t>Autres</t>
        </is>
      </c>
      <c r="C5" s="20" t="inlineStr">
        <is>
          <t>Dépense</t>
        </is>
      </c>
      <c r="D5" s="20" t="inlineStr">
        <is>
          <t>Autres - 09/2025</t>
        </is>
      </c>
      <c r="E5" s="20" t="n">
        <v>20</v>
      </c>
      <c r="F5" s="20" t="n">
        <v>147.28</v>
      </c>
      <c r="G5" s="20">
        <f>E5*F5</f>
        <v/>
      </c>
      <c r="H5" s="20" t="inlineStr">
        <is>
          <t>Carte</t>
        </is>
      </c>
      <c r="I5" s="21" t="inlineStr"/>
    </row>
    <row r="6">
      <c r="A6" s="18" t="inlineStr">
        <is>
          <t>04/11/2025</t>
        </is>
      </c>
      <c r="B6" s="18" t="inlineStr">
        <is>
          <t>Main d'œuvre</t>
        </is>
      </c>
      <c r="C6" s="18" t="inlineStr">
        <is>
          <t>Dépense</t>
        </is>
      </c>
      <c r="D6" s="18" t="inlineStr">
        <is>
          <t>Main d'œuvre - 11/2025</t>
        </is>
      </c>
      <c r="E6" s="18" t="n">
        <v>13</v>
      </c>
      <c r="F6" s="18" t="n">
        <v>275.95</v>
      </c>
      <c r="G6" s="18">
        <f>E6*F6</f>
        <v/>
      </c>
      <c r="H6" s="18" t="inlineStr">
        <is>
          <t>Chèque</t>
        </is>
      </c>
      <c r="I6" s="19" t="inlineStr"/>
    </row>
    <row r="7">
      <c r="A7" s="20" t="inlineStr">
        <is>
          <t>13/07/2025</t>
        </is>
      </c>
      <c r="B7" s="20" t="inlineStr">
        <is>
          <t>Équipement</t>
        </is>
      </c>
      <c r="C7" s="20" t="inlineStr">
        <is>
          <t>Dépense</t>
        </is>
      </c>
      <c r="D7" s="20" t="inlineStr">
        <is>
          <t>Équipement - 07/2025</t>
        </is>
      </c>
      <c r="E7" s="20" t="n">
        <v>20</v>
      </c>
      <c r="F7" s="20" t="n">
        <v>375.79</v>
      </c>
      <c r="G7" s="20">
        <f>E7*F7</f>
        <v/>
      </c>
      <c r="H7" s="20" t="inlineStr">
        <is>
          <t>Chèque</t>
        </is>
      </c>
      <c r="I7" s="21" t="inlineStr"/>
    </row>
    <row r="8">
      <c r="A8" s="18" t="inlineStr">
        <is>
          <t>13/11/2025</t>
        </is>
      </c>
      <c r="B8" s="18" t="inlineStr">
        <is>
          <t>Vente Laine</t>
        </is>
      </c>
      <c r="C8" s="22" t="inlineStr">
        <is>
          <t>Revenu</t>
        </is>
      </c>
      <c r="D8" s="18" t="inlineStr">
        <is>
          <t>Vente Laine - 11/2025</t>
        </is>
      </c>
      <c r="E8" s="18" t="n">
        <v>9</v>
      </c>
      <c r="F8" s="18" t="n">
        <v>162.64</v>
      </c>
      <c r="G8" s="18">
        <f>E8*F8</f>
        <v/>
      </c>
      <c r="H8" s="18" t="inlineStr">
        <is>
          <t>Carte</t>
        </is>
      </c>
      <c r="I8" s="19" t="inlineStr"/>
    </row>
    <row r="9">
      <c r="A9" s="20" t="inlineStr">
        <is>
          <t>08/02/2025</t>
        </is>
      </c>
      <c r="B9" s="20" t="inlineStr">
        <is>
          <t>Vente Laine</t>
        </is>
      </c>
      <c r="C9" s="22" t="inlineStr">
        <is>
          <t>Revenu</t>
        </is>
      </c>
      <c r="D9" s="20" t="inlineStr">
        <is>
          <t>Vente Laine - 02/2025</t>
        </is>
      </c>
      <c r="E9" s="20" t="n">
        <v>3</v>
      </c>
      <c r="F9" s="20" t="n">
        <v>432.45</v>
      </c>
      <c r="G9" s="20">
        <f>E9*F9</f>
        <v/>
      </c>
      <c r="H9" s="20" t="inlineStr">
        <is>
          <t>Carte</t>
        </is>
      </c>
      <c r="I9" s="21" t="inlineStr"/>
    </row>
    <row r="10">
      <c r="A10" s="18" t="inlineStr">
        <is>
          <t>06/09/2025</t>
        </is>
      </c>
      <c r="B10" s="18" t="inlineStr">
        <is>
          <t>Autres</t>
        </is>
      </c>
      <c r="C10" s="18" t="inlineStr">
        <is>
          <t>Dépense</t>
        </is>
      </c>
      <c r="D10" s="18" t="inlineStr">
        <is>
          <t>Autres - 09/2025</t>
        </is>
      </c>
      <c r="E10" s="18" t="n">
        <v>18</v>
      </c>
      <c r="F10" s="18" t="n">
        <v>272.23</v>
      </c>
      <c r="G10" s="18">
        <f>E10*F10</f>
        <v/>
      </c>
      <c r="H10" s="18" t="inlineStr">
        <is>
          <t>Chèque</t>
        </is>
      </c>
      <c r="I10" s="19" t="inlineStr"/>
    </row>
    <row r="11">
      <c r="A11" s="20" t="inlineStr">
        <is>
          <t>27/06/2025</t>
        </is>
      </c>
      <c r="B11" s="20" t="inlineStr">
        <is>
          <t>Équipement</t>
        </is>
      </c>
      <c r="C11" s="20" t="inlineStr">
        <is>
          <t>Dépense</t>
        </is>
      </c>
      <c r="D11" s="20" t="inlineStr">
        <is>
          <t>Équipement - 06/2025</t>
        </is>
      </c>
      <c r="E11" s="20" t="n">
        <v>1</v>
      </c>
      <c r="F11" s="20" t="n">
        <v>352.39</v>
      </c>
      <c r="G11" s="20">
        <f>E11*F11</f>
        <v/>
      </c>
      <c r="H11" s="20" t="inlineStr">
        <is>
          <t>Carte</t>
        </is>
      </c>
      <c r="I11" s="21" t="inlineStr"/>
    </row>
    <row r="12">
      <c r="A12" s="18" t="inlineStr">
        <is>
          <t>04/03/2025</t>
        </is>
      </c>
      <c r="B12" s="18" t="inlineStr">
        <is>
          <t>Main d'œuvre</t>
        </is>
      </c>
      <c r="C12" s="18" t="inlineStr">
        <is>
          <t>Dépense</t>
        </is>
      </c>
      <c r="D12" s="18" t="inlineStr">
        <is>
          <t>Main d'œuvre - 03/2025</t>
        </is>
      </c>
      <c r="E12" s="18" t="n">
        <v>5</v>
      </c>
      <c r="F12" s="18" t="n">
        <v>475.06</v>
      </c>
      <c r="G12" s="18">
        <f>E12*F12</f>
        <v/>
      </c>
      <c r="H12" s="18" t="inlineStr">
        <is>
          <t>Virement</t>
        </is>
      </c>
      <c r="I12" s="19" t="inlineStr"/>
    </row>
    <row r="13">
      <c r="A13" s="20" t="inlineStr">
        <is>
          <t>06/08/2025</t>
        </is>
      </c>
      <c r="B13" s="20" t="inlineStr">
        <is>
          <t>Autres</t>
        </is>
      </c>
      <c r="C13" s="22" t="inlineStr">
        <is>
          <t>Revenu</t>
        </is>
      </c>
      <c r="D13" s="20" t="inlineStr">
        <is>
          <t>Autres - 08/2025</t>
        </is>
      </c>
      <c r="E13" s="20" t="n">
        <v>1</v>
      </c>
      <c r="F13" s="20" t="n">
        <v>274.58</v>
      </c>
      <c r="G13" s="20">
        <f>E13*F13</f>
        <v/>
      </c>
      <c r="H13" s="20" t="inlineStr">
        <is>
          <t>Virement</t>
        </is>
      </c>
      <c r="I13" s="21" t="inlineStr"/>
    </row>
    <row r="14">
      <c r="A14" s="18" t="inlineStr">
        <is>
          <t>23/03/2025</t>
        </is>
      </c>
      <c r="B14" s="18" t="inlineStr">
        <is>
          <t>Vétérinaire</t>
        </is>
      </c>
      <c r="C14" s="18" t="inlineStr">
        <is>
          <t>Dépense</t>
        </is>
      </c>
      <c r="D14" s="18" t="inlineStr">
        <is>
          <t>Vétérinaire - 03/2025</t>
        </is>
      </c>
      <c r="E14" s="18" t="n">
        <v>4</v>
      </c>
      <c r="F14" s="18" t="n">
        <v>354.13</v>
      </c>
      <c r="G14" s="18">
        <f>E14*F14</f>
        <v/>
      </c>
      <c r="H14" s="18" t="inlineStr">
        <is>
          <t>Virement</t>
        </is>
      </c>
      <c r="I14" s="19" t="inlineStr"/>
    </row>
    <row r="15">
      <c r="A15" s="20" t="inlineStr">
        <is>
          <t>02/05/2025</t>
        </is>
      </c>
      <c r="B15" s="20" t="inlineStr">
        <is>
          <t>Alimentation</t>
        </is>
      </c>
      <c r="C15" s="20" t="inlineStr">
        <is>
          <t>Dépense</t>
        </is>
      </c>
      <c r="D15" s="20" t="inlineStr">
        <is>
          <t>Alimentation - 05/2025</t>
        </is>
      </c>
      <c r="E15" s="20" t="n">
        <v>3</v>
      </c>
      <c r="F15" s="20" t="n">
        <v>232.97</v>
      </c>
      <c r="G15" s="20">
        <f>E15*F15</f>
        <v/>
      </c>
      <c r="H15" s="20" t="inlineStr">
        <is>
          <t>Carte</t>
        </is>
      </c>
      <c r="I15" s="21" t="inlineStr"/>
    </row>
    <row r="16">
      <c r="A16" s="18" t="inlineStr">
        <is>
          <t>24/06/2025</t>
        </is>
      </c>
      <c r="B16" s="18" t="inlineStr">
        <is>
          <t>Assurances</t>
        </is>
      </c>
      <c r="C16" s="18" t="inlineStr">
        <is>
          <t>Dépense</t>
        </is>
      </c>
      <c r="D16" s="18" t="inlineStr">
        <is>
          <t>Assurances - 06/2025</t>
        </is>
      </c>
      <c r="E16" s="18" t="n">
        <v>14</v>
      </c>
      <c r="F16" s="18" t="n">
        <v>486.85</v>
      </c>
      <c r="G16" s="18">
        <f>E16*F16</f>
        <v/>
      </c>
      <c r="H16" s="18" t="inlineStr">
        <is>
          <t>Carte</t>
        </is>
      </c>
      <c r="I16" s="19" t="inlineStr"/>
    </row>
    <row r="17">
      <c r="A17" s="20" t="inlineStr">
        <is>
          <t>06/09/2025</t>
        </is>
      </c>
      <c r="B17" s="20" t="inlineStr">
        <is>
          <t>Aides PAC</t>
        </is>
      </c>
      <c r="C17" s="22" t="inlineStr">
        <is>
          <t>Revenu</t>
        </is>
      </c>
      <c r="D17" s="20" t="inlineStr">
        <is>
          <t>Aides PAC - 09/2025</t>
        </is>
      </c>
      <c r="E17" s="20" t="n">
        <v>7</v>
      </c>
      <c r="F17" s="20" t="n">
        <v>322.48</v>
      </c>
      <c r="G17" s="20">
        <f>E17*F17</f>
        <v/>
      </c>
      <c r="H17" s="20" t="inlineStr">
        <is>
          <t>Espèces</t>
        </is>
      </c>
      <c r="I17" s="21" t="inlineStr"/>
    </row>
    <row r="18">
      <c r="A18" s="18" t="inlineStr">
        <is>
          <t>22/08/2025</t>
        </is>
      </c>
      <c r="B18" s="18" t="inlineStr">
        <is>
          <t>Vétérinaire</t>
        </is>
      </c>
      <c r="C18" s="18" t="inlineStr">
        <is>
          <t>Dépense</t>
        </is>
      </c>
      <c r="D18" s="18" t="inlineStr">
        <is>
          <t>Vétérinaire - 08/2025</t>
        </is>
      </c>
      <c r="E18" s="18" t="n">
        <v>11</v>
      </c>
      <c r="F18" s="18" t="n">
        <v>392.93</v>
      </c>
      <c r="G18" s="18">
        <f>E18*F18</f>
        <v/>
      </c>
      <c r="H18" s="18" t="inlineStr">
        <is>
          <t>Virement</t>
        </is>
      </c>
      <c r="I18" s="19" t="inlineStr"/>
    </row>
    <row r="19">
      <c r="A19" s="20" t="inlineStr">
        <is>
          <t>02/02/2025</t>
        </is>
      </c>
      <c r="B19" s="20" t="inlineStr">
        <is>
          <t>Main d'œuvre</t>
        </is>
      </c>
      <c r="C19" s="20" t="inlineStr">
        <is>
          <t>Dépense</t>
        </is>
      </c>
      <c r="D19" s="20" t="inlineStr">
        <is>
          <t>Main d'œuvre - 02/2025</t>
        </is>
      </c>
      <c r="E19" s="20" t="n">
        <v>2</v>
      </c>
      <c r="F19" s="20" t="n">
        <v>218.04</v>
      </c>
      <c r="G19" s="20">
        <f>E19*F19</f>
        <v/>
      </c>
      <c r="H19" s="20" t="inlineStr">
        <is>
          <t>Virement</t>
        </is>
      </c>
      <c r="I19" s="21" t="inlineStr"/>
    </row>
    <row r="20">
      <c r="A20" s="18" t="inlineStr">
        <is>
          <t>15/04/2025</t>
        </is>
      </c>
      <c r="B20" s="18" t="inlineStr">
        <is>
          <t>Vente Agneaux</t>
        </is>
      </c>
      <c r="C20" s="22" t="inlineStr">
        <is>
          <t>Revenu</t>
        </is>
      </c>
      <c r="D20" s="18" t="inlineStr">
        <is>
          <t>Vente Agneaux - 04/2025</t>
        </is>
      </c>
      <c r="E20" s="18" t="n">
        <v>9</v>
      </c>
      <c r="F20" s="18" t="n">
        <v>200.03</v>
      </c>
      <c r="G20" s="18">
        <f>E20*F20</f>
        <v/>
      </c>
      <c r="H20" s="18" t="inlineStr">
        <is>
          <t>Virement</t>
        </is>
      </c>
      <c r="I20" s="19" t="inlineStr"/>
    </row>
    <row r="21">
      <c r="A21" s="20" t="inlineStr">
        <is>
          <t>09/06/2025</t>
        </is>
      </c>
      <c r="B21" s="20" t="inlineStr">
        <is>
          <t>Infrastructure</t>
        </is>
      </c>
      <c r="C21" s="20" t="inlineStr">
        <is>
          <t>Dépense</t>
        </is>
      </c>
      <c r="D21" s="20" t="inlineStr">
        <is>
          <t>Infrastructure - 06/2025</t>
        </is>
      </c>
      <c r="E21" s="20" t="n">
        <v>18</v>
      </c>
      <c r="F21" s="20" t="n">
        <v>302.16</v>
      </c>
      <c r="G21" s="20">
        <f>E21*F21</f>
        <v/>
      </c>
      <c r="H21" s="20" t="inlineStr">
        <is>
          <t>Carte</t>
        </is>
      </c>
      <c r="I21" s="21" t="inlineStr"/>
    </row>
    <row r="22">
      <c r="A22" s="18" t="inlineStr">
        <is>
          <t>23/07/2025</t>
        </is>
      </c>
      <c r="B22" s="18" t="inlineStr">
        <is>
          <t>Équipement</t>
        </is>
      </c>
      <c r="C22" s="18" t="inlineStr">
        <is>
          <t>Dépense</t>
        </is>
      </c>
      <c r="D22" s="18" t="inlineStr">
        <is>
          <t>Équipement - 07/2025</t>
        </is>
      </c>
      <c r="E22" s="18" t="n">
        <v>1</v>
      </c>
      <c r="F22" s="18" t="n">
        <v>260.94</v>
      </c>
      <c r="G22" s="18">
        <f>E22*F22</f>
        <v/>
      </c>
      <c r="H22" s="18" t="inlineStr">
        <is>
          <t>Chèque</t>
        </is>
      </c>
      <c r="I22" s="19" t="inlineStr"/>
    </row>
    <row r="23">
      <c r="A23" s="20" t="inlineStr">
        <is>
          <t>12/09/2025</t>
        </is>
      </c>
      <c r="B23" s="20" t="inlineStr">
        <is>
          <t>Autres</t>
        </is>
      </c>
      <c r="C23" s="20" t="inlineStr">
        <is>
          <t>Dépense</t>
        </is>
      </c>
      <c r="D23" s="20" t="inlineStr">
        <is>
          <t>Autres - 09/2025</t>
        </is>
      </c>
      <c r="E23" s="20" t="n">
        <v>2</v>
      </c>
      <c r="F23" s="20" t="n">
        <v>81.27</v>
      </c>
      <c r="G23" s="20">
        <f>E23*F23</f>
        <v/>
      </c>
      <c r="H23" s="20" t="inlineStr">
        <is>
          <t>Virement</t>
        </is>
      </c>
      <c r="I23" s="21" t="inlineStr"/>
    </row>
    <row r="24">
      <c r="A24" s="18" t="inlineStr">
        <is>
          <t>19/12/2025</t>
        </is>
      </c>
      <c r="B24" s="18" t="inlineStr">
        <is>
          <t>Aides PAC</t>
        </is>
      </c>
      <c r="C24" s="22" t="inlineStr">
        <is>
          <t>Revenu</t>
        </is>
      </c>
      <c r="D24" s="18" t="inlineStr">
        <is>
          <t>Aides PAC - 12/2025</t>
        </is>
      </c>
      <c r="E24" s="18" t="n">
        <v>15</v>
      </c>
      <c r="F24" s="18" t="n">
        <v>175.9</v>
      </c>
      <c r="G24" s="18">
        <f>E24*F24</f>
        <v/>
      </c>
      <c r="H24" s="18" t="inlineStr">
        <is>
          <t>Virement</t>
        </is>
      </c>
      <c r="I24" s="19" t="inlineStr"/>
    </row>
    <row r="25">
      <c r="A25" s="20" t="inlineStr">
        <is>
          <t>23/11/2025</t>
        </is>
      </c>
      <c r="B25" s="20" t="inlineStr">
        <is>
          <t>Autres</t>
        </is>
      </c>
      <c r="C25" s="22" t="inlineStr">
        <is>
          <t>Revenu</t>
        </is>
      </c>
      <c r="D25" s="20" t="inlineStr">
        <is>
          <t>Autres - 11/2025</t>
        </is>
      </c>
      <c r="E25" s="20" t="n">
        <v>15</v>
      </c>
      <c r="F25" s="20" t="n">
        <v>279.1</v>
      </c>
      <c r="G25" s="20">
        <f>E25*F25</f>
        <v/>
      </c>
      <c r="H25" s="20" t="inlineStr">
        <is>
          <t>Carte</t>
        </is>
      </c>
      <c r="I25" s="21" t="inlineStr"/>
    </row>
    <row r="26">
      <c r="A26" s="18" t="inlineStr">
        <is>
          <t>18/12/2025</t>
        </is>
      </c>
      <c r="B26" s="18" t="inlineStr">
        <is>
          <t>Vente Laine</t>
        </is>
      </c>
      <c r="C26" s="22" t="inlineStr">
        <is>
          <t>Revenu</t>
        </is>
      </c>
      <c r="D26" s="18" t="inlineStr">
        <is>
          <t>Vente Laine - 12/2025</t>
        </is>
      </c>
      <c r="E26" s="18" t="n">
        <v>12</v>
      </c>
      <c r="F26" s="18" t="n">
        <v>357.9</v>
      </c>
      <c r="G26" s="18">
        <f>E26*F26</f>
        <v/>
      </c>
      <c r="H26" s="18" t="inlineStr">
        <is>
          <t>Espèces</t>
        </is>
      </c>
      <c r="I26" s="19" t="inlineStr"/>
    </row>
    <row r="27">
      <c r="A27" s="20" t="inlineStr">
        <is>
          <t>09/12/2025</t>
        </is>
      </c>
      <c r="B27" s="20" t="inlineStr">
        <is>
          <t>Vétérinaire</t>
        </is>
      </c>
      <c r="C27" s="20" t="inlineStr">
        <is>
          <t>Dépense</t>
        </is>
      </c>
      <c r="D27" s="20" t="inlineStr">
        <is>
          <t>Vétérinaire - 12/2025</t>
        </is>
      </c>
      <c r="E27" s="20" t="n">
        <v>16</v>
      </c>
      <c r="F27" s="20" t="n">
        <v>105.53</v>
      </c>
      <c r="G27" s="20">
        <f>E27*F27</f>
        <v/>
      </c>
      <c r="H27" s="20" t="inlineStr">
        <is>
          <t>Carte</t>
        </is>
      </c>
      <c r="I27" s="21" t="inlineStr"/>
    </row>
    <row r="28">
      <c r="A28" s="18" t="inlineStr">
        <is>
          <t>14/06/2025</t>
        </is>
      </c>
      <c r="B28" s="18" t="inlineStr">
        <is>
          <t>Vétérinaire</t>
        </is>
      </c>
      <c r="C28" s="18" t="inlineStr">
        <is>
          <t>Dépense</t>
        </is>
      </c>
      <c r="D28" s="18" t="inlineStr">
        <is>
          <t>Vétérinaire - 06/2025</t>
        </is>
      </c>
      <c r="E28" s="18" t="n">
        <v>20</v>
      </c>
      <c r="F28" s="18" t="n">
        <v>468.6</v>
      </c>
      <c r="G28" s="18">
        <f>E28*F28</f>
        <v/>
      </c>
      <c r="H28" s="18" t="inlineStr">
        <is>
          <t>Chèque</t>
        </is>
      </c>
      <c r="I28" s="19" t="inlineStr"/>
    </row>
    <row r="29">
      <c r="A29" s="20" t="inlineStr">
        <is>
          <t>23/09/2025</t>
        </is>
      </c>
      <c r="B29" s="20" t="inlineStr">
        <is>
          <t>Vente Laine</t>
        </is>
      </c>
      <c r="C29" s="22" t="inlineStr">
        <is>
          <t>Revenu</t>
        </is>
      </c>
      <c r="D29" s="20" t="inlineStr">
        <is>
          <t>Vente Laine - 09/2025</t>
        </is>
      </c>
      <c r="E29" s="20" t="n">
        <v>13</v>
      </c>
      <c r="F29" s="20" t="n">
        <v>274.45</v>
      </c>
      <c r="G29" s="20">
        <f>E29*F29</f>
        <v/>
      </c>
      <c r="H29" s="20" t="inlineStr">
        <is>
          <t>Virement</t>
        </is>
      </c>
      <c r="I29" s="21" t="inlineStr"/>
    </row>
    <row r="30">
      <c r="A30" s="18" t="inlineStr">
        <is>
          <t>05/01/2026</t>
        </is>
      </c>
      <c r="B30" s="18" t="inlineStr">
        <is>
          <t>Assurances</t>
        </is>
      </c>
      <c r="C30" s="18" t="inlineStr">
        <is>
          <t>Dépense</t>
        </is>
      </c>
      <c r="D30" s="18" t="inlineStr">
        <is>
          <t>Assurances - 01/2026</t>
        </is>
      </c>
      <c r="E30" s="18" t="n">
        <v>11</v>
      </c>
      <c r="F30" s="18" t="n">
        <v>462.99</v>
      </c>
      <c r="G30" s="18">
        <f>E30*F30</f>
        <v/>
      </c>
      <c r="H30" s="18" t="inlineStr">
        <is>
          <t>Carte</t>
        </is>
      </c>
      <c r="I30" s="19" t="inlineStr"/>
    </row>
    <row r="31">
      <c r="A31" s="20" t="inlineStr">
        <is>
          <t>21/07/2025</t>
        </is>
      </c>
      <c r="B31" s="20" t="inlineStr">
        <is>
          <t>Vente Agneaux</t>
        </is>
      </c>
      <c r="C31" s="22" t="inlineStr">
        <is>
          <t>Revenu</t>
        </is>
      </c>
      <c r="D31" s="20" t="inlineStr">
        <is>
          <t>Vente Agneaux - 07/2025</t>
        </is>
      </c>
      <c r="E31" s="20" t="n">
        <v>4</v>
      </c>
      <c r="F31" s="20" t="n">
        <v>152.63</v>
      </c>
      <c r="G31" s="20">
        <f>E31*F31</f>
        <v/>
      </c>
      <c r="H31" s="20" t="inlineStr">
        <is>
          <t>Espèces</t>
        </is>
      </c>
      <c r="I31" s="21" t="inlineStr"/>
    </row>
    <row r="32">
      <c r="A32" s="18" t="inlineStr">
        <is>
          <t>16/01/2025</t>
        </is>
      </c>
      <c r="B32" s="18" t="inlineStr">
        <is>
          <t>Assurances</t>
        </is>
      </c>
      <c r="C32" s="18" t="inlineStr">
        <is>
          <t>Dépense</t>
        </is>
      </c>
      <c r="D32" s="18" t="inlineStr">
        <is>
          <t>Assurances - 01/2025</t>
        </is>
      </c>
      <c r="E32" s="18" t="n">
        <v>6</v>
      </c>
      <c r="F32" s="18" t="n">
        <v>384.86</v>
      </c>
      <c r="G32" s="18">
        <f>E32*F32</f>
        <v/>
      </c>
      <c r="H32" s="18" t="inlineStr">
        <is>
          <t>Chèque</t>
        </is>
      </c>
      <c r="I32" s="19" t="inlineStr"/>
    </row>
    <row r="33">
      <c r="A33" s="20" t="inlineStr">
        <is>
          <t>22/03/2025</t>
        </is>
      </c>
      <c r="B33" s="20" t="inlineStr">
        <is>
          <t>Vétérinaire</t>
        </is>
      </c>
      <c r="C33" s="20" t="inlineStr">
        <is>
          <t>Dépense</t>
        </is>
      </c>
      <c r="D33" s="20" t="inlineStr">
        <is>
          <t>Vétérinaire - 03/2025</t>
        </is>
      </c>
      <c r="E33" s="20" t="n">
        <v>18</v>
      </c>
      <c r="F33" s="20" t="n">
        <v>257.47</v>
      </c>
      <c r="G33" s="20">
        <f>E33*F33</f>
        <v/>
      </c>
      <c r="H33" s="20" t="inlineStr">
        <is>
          <t>Chèque</t>
        </is>
      </c>
      <c r="I33" s="21" t="inlineStr"/>
    </row>
    <row r="34">
      <c r="A34" s="18" t="inlineStr">
        <is>
          <t>11/04/2025</t>
        </is>
      </c>
      <c r="B34" s="18" t="inlineStr">
        <is>
          <t>Infrastructure</t>
        </is>
      </c>
      <c r="C34" s="18" t="inlineStr">
        <is>
          <t>Dépense</t>
        </is>
      </c>
      <c r="D34" s="18" t="inlineStr">
        <is>
          <t>Infrastructure - 04/2025</t>
        </is>
      </c>
      <c r="E34" s="18" t="n">
        <v>12</v>
      </c>
      <c r="F34" s="18" t="n">
        <v>76.18000000000001</v>
      </c>
      <c r="G34" s="18">
        <f>E34*F34</f>
        <v/>
      </c>
      <c r="H34" s="18" t="inlineStr">
        <is>
          <t>Chèque</t>
        </is>
      </c>
      <c r="I34" s="19" t="inlineStr"/>
    </row>
    <row r="35">
      <c r="A35" s="20" t="inlineStr">
        <is>
          <t>09/09/2025</t>
        </is>
      </c>
      <c r="B35" s="20" t="inlineStr">
        <is>
          <t>Autres</t>
        </is>
      </c>
      <c r="C35" s="22" t="inlineStr">
        <is>
          <t>Revenu</t>
        </is>
      </c>
      <c r="D35" s="20" t="inlineStr">
        <is>
          <t>Autres - 09/2025</t>
        </is>
      </c>
      <c r="E35" s="20" t="n">
        <v>19</v>
      </c>
      <c r="F35" s="20" t="n">
        <v>119.99</v>
      </c>
      <c r="G35" s="20">
        <f>E35*F35</f>
        <v/>
      </c>
      <c r="H35" s="20" t="inlineStr">
        <is>
          <t>Carte</t>
        </is>
      </c>
      <c r="I35" s="21" t="inlineStr"/>
    </row>
    <row r="36">
      <c r="A36" s="18" t="inlineStr">
        <is>
          <t>03/09/2025</t>
        </is>
      </c>
      <c r="B36" s="18" t="inlineStr">
        <is>
          <t>Infrastructure</t>
        </is>
      </c>
      <c r="C36" s="18" t="inlineStr">
        <is>
          <t>Dépense</t>
        </is>
      </c>
      <c r="D36" s="18" t="inlineStr">
        <is>
          <t>Infrastructure - 09/2025</t>
        </is>
      </c>
      <c r="E36" s="18" t="n">
        <v>12</v>
      </c>
      <c r="F36" s="18" t="n">
        <v>180.17</v>
      </c>
      <c r="G36" s="18">
        <f>E36*F36</f>
        <v/>
      </c>
      <c r="H36" s="18" t="inlineStr">
        <is>
          <t>Chèque</t>
        </is>
      </c>
      <c r="I36" s="19" t="inlineStr"/>
    </row>
    <row r="37">
      <c r="A37" s="20" t="inlineStr">
        <is>
          <t>30/08/2025</t>
        </is>
      </c>
      <c r="B37" s="20" t="inlineStr">
        <is>
          <t>Aides PAC</t>
        </is>
      </c>
      <c r="C37" s="22" t="inlineStr">
        <is>
          <t>Revenu</t>
        </is>
      </c>
      <c r="D37" s="20" t="inlineStr">
        <is>
          <t>Aides PAC - 08/2025</t>
        </is>
      </c>
      <c r="E37" s="20" t="n">
        <v>19</v>
      </c>
      <c r="F37" s="20" t="n">
        <v>213.74</v>
      </c>
      <c r="G37" s="20">
        <f>E37*F37</f>
        <v/>
      </c>
      <c r="H37" s="20" t="inlineStr">
        <is>
          <t>Carte</t>
        </is>
      </c>
      <c r="I37" s="21" t="inlineStr"/>
    </row>
    <row r="38">
      <c r="A38" s="18" t="inlineStr">
        <is>
          <t>16/09/2025</t>
        </is>
      </c>
      <c r="B38" s="18" t="inlineStr">
        <is>
          <t>Autres</t>
        </is>
      </c>
      <c r="C38" s="18" t="inlineStr">
        <is>
          <t>Dépense</t>
        </is>
      </c>
      <c r="D38" s="18" t="inlineStr">
        <is>
          <t>Autres - 09/2025</t>
        </is>
      </c>
      <c r="E38" s="18" t="n">
        <v>4</v>
      </c>
      <c r="F38" s="18" t="n">
        <v>267.48</v>
      </c>
      <c r="G38" s="18">
        <f>E38*F38</f>
        <v/>
      </c>
      <c r="H38" s="18" t="inlineStr">
        <is>
          <t>Espèces</t>
        </is>
      </c>
      <c r="I38" s="19" t="inlineStr"/>
    </row>
    <row r="39">
      <c r="A39" s="20" t="inlineStr">
        <is>
          <t>29/01/2025</t>
        </is>
      </c>
      <c r="B39" s="20" t="inlineStr">
        <is>
          <t>Vente Brebis Réforme</t>
        </is>
      </c>
      <c r="C39" s="22" t="inlineStr">
        <is>
          <t>Revenu</t>
        </is>
      </c>
      <c r="D39" s="20" t="inlineStr">
        <is>
          <t>Vente Brebis Réforme - 01/2025</t>
        </is>
      </c>
      <c r="E39" s="20" t="n">
        <v>9</v>
      </c>
      <c r="F39" s="20" t="n">
        <v>440.94</v>
      </c>
      <c r="G39" s="20">
        <f>E39*F39</f>
        <v/>
      </c>
      <c r="H39" s="20" t="inlineStr">
        <is>
          <t>Chèque</t>
        </is>
      </c>
      <c r="I39" s="21" t="inlineStr"/>
    </row>
    <row r="40">
      <c r="A40" s="18" t="inlineStr">
        <is>
          <t>21/02/2025</t>
        </is>
      </c>
      <c r="B40" s="18" t="inlineStr">
        <is>
          <t>Autres</t>
        </is>
      </c>
      <c r="C40" s="18" t="inlineStr">
        <is>
          <t>Dépense</t>
        </is>
      </c>
      <c r="D40" s="18" t="inlineStr">
        <is>
          <t>Autres - 02/2025</t>
        </is>
      </c>
      <c r="E40" s="18" t="n">
        <v>14</v>
      </c>
      <c r="F40" s="18" t="n">
        <v>196.46</v>
      </c>
      <c r="G40" s="18">
        <f>E40*F40</f>
        <v/>
      </c>
      <c r="H40" s="18" t="inlineStr">
        <is>
          <t>Espèces</t>
        </is>
      </c>
      <c r="I40" s="19" t="inlineStr"/>
    </row>
    <row r="41">
      <c r="A41" s="20" t="inlineStr">
        <is>
          <t>15/09/2025</t>
        </is>
      </c>
      <c r="B41" s="20" t="inlineStr">
        <is>
          <t>Autres</t>
        </is>
      </c>
      <c r="C41" s="22" t="inlineStr">
        <is>
          <t>Revenu</t>
        </is>
      </c>
      <c r="D41" s="20" t="inlineStr">
        <is>
          <t>Autres - 09/2025</t>
        </is>
      </c>
      <c r="E41" s="20" t="n">
        <v>15</v>
      </c>
      <c r="F41" s="20" t="n">
        <v>102.98</v>
      </c>
      <c r="G41" s="20">
        <f>E41*F41</f>
        <v/>
      </c>
      <c r="H41" s="20" t="inlineStr">
        <is>
          <t>Chèque</t>
        </is>
      </c>
      <c r="I41" s="21" t="inlineStr"/>
    </row>
    <row r="42">
      <c r="A42" s="18" t="inlineStr">
        <is>
          <t>21/06/2025</t>
        </is>
      </c>
      <c r="B42" s="18" t="inlineStr">
        <is>
          <t>Autres</t>
        </is>
      </c>
      <c r="C42" s="22" t="inlineStr">
        <is>
          <t>Revenu</t>
        </is>
      </c>
      <c r="D42" s="18" t="inlineStr">
        <is>
          <t>Autres - 06/2025</t>
        </is>
      </c>
      <c r="E42" s="18" t="n">
        <v>16</v>
      </c>
      <c r="F42" s="18" t="n">
        <v>182.09</v>
      </c>
      <c r="G42" s="18">
        <f>E42*F42</f>
        <v/>
      </c>
      <c r="H42" s="18" t="inlineStr">
        <is>
          <t>Chèque</t>
        </is>
      </c>
      <c r="I42" s="19" t="inlineStr"/>
    </row>
    <row r="43">
      <c r="A43" s="20" t="inlineStr">
        <is>
          <t>21/01/2025</t>
        </is>
      </c>
      <c r="B43" s="20" t="inlineStr">
        <is>
          <t>Infrastructure</t>
        </is>
      </c>
      <c r="C43" s="20" t="inlineStr">
        <is>
          <t>Dépense</t>
        </is>
      </c>
      <c r="D43" s="20" t="inlineStr">
        <is>
          <t>Infrastructure - 01/2025</t>
        </is>
      </c>
      <c r="E43" s="20" t="n">
        <v>13</v>
      </c>
      <c r="F43" s="20" t="n">
        <v>55.29</v>
      </c>
      <c r="G43" s="20">
        <f>E43*F43</f>
        <v/>
      </c>
      <c r="H43" s="20" t="inlineStr">
        <is>
          <t>Chèque</t>
        </is>
      </c>
      <c r="I43" s="21" t="inlineStr"/>
    </row>
    <row r="44">
      <c r="A44" s="18" t="inlineStr">
        <is>
          <t>13/11/2025</t>
        </is>
      </c>
      <c r="B44" s="18" t="inlineStr">
        <is>
          <t>Aides PAC</t>
        </is>
      </c>
      <c r="C44" s="22" t="inlineStr">
        <is>
          <t>Revenu</t>
        </is>
      </c>
      <c r="D44" s="18" t="inlineStr">
        <is>
          <t>Aides PAC - 11/2025</t>
        </is>
      </c>
      <c r="E44" s="18" t="n">
        <v>1</v>
      </c>
      <c r="F44" s="18" t="n">
        <v>381.27</v>
      </c>
      <c r="G44" s="18">
        <f>E44*F44</f>
        <v/>
      </c>
      <c r="H44" s="18" t="inlineStr">
        <is>
          <t>Chèque</t>
        </is>
      </c>
      <c r="I44" s="19" t="inlineStr"/>
    </row>
    <row r="45">
      <c r="A45" s="20" t="inlineStr">
        <is>
          <t>11/08/2025</t>
        </is>
      </c>
      <c r="B45" s="20" t="inlineStr">
        <is>
          <t>Vente Laine</t>
        </is>
      </c>
      <c r="C45" s="22" t="inlineStr">
        <is>
          <t>Revenu</t>
        </is>
      </c>
      <c r="D45" s="20" t="inlineStr">
        <is>
          <t>Vente Laine - 08/2025</t>
        </is>
      </c>
      <c r="E45" s="20" t="n">
        <v>17</v>
      </c>
      <c r="F45" s="20" t="n">
        <v>419.08</v>
      </c>
      <c r="G45" s="20">
        <f>E45*F45</f>
        <v/>
      </c>
      <c r="H45" s="20" t="inlineStr">
        <is>
          <t>Chèque</t>
        </is>
      </c>
      <c r="I45" s="21" t="inlineStr"/>
    </row>
    <row r="46">
      <c r="A46" s="18" t="inlineStr">
        <is>
          <t>24/04/2025</t>
        </is>
      </c>
      <c r="B46" s="18" t="inlineStr">
        <is>
          <t>Vétérinaire</t>
        </is>
      </c>
      <c r="C46" s="18" t="inlineStr">
        <is>
          <t>Dépense</t>
        </is>
      </c>
      <c r="D46" s="18" t="inlineStr">
        <is>
          <t>Vétérinaire - 04/2025</t>
        </is>
      </c>
      <c r="E46" s="18" t="n">
        <v>6</v>
      </c>
      <c r="F46" s="18" t="n">
        <v>457.7</v>
      </c>
      <c r="G46" s="18">
        <f>E46*F46</f>
        <v/>
      </c>
      <c r="H46" s="18" t="inlineStr">
        <is>
          <t>Carte</t>
        </is>
      </c>
      <c r="I46" s="19" t="inlineStr"/>
    </row>
    <row r="47">
      <c r="A47" s="20" t="inlineStr">
        <is>
          <t>02/10/2025</t>
        </is>
      </c>
      <c r="B47" s="20" t="inlineStr">
        <is>
          <t>Vente Brebis Réforme</t>
        </is>
      </c>
      <c r="C47" s="22" t="inlineStr">
        <is>
          <t>Revenu</t>
        </is>
      </c>
      <c r="D47" s="20" t="inlineStr">
        <is>
          <t>Vente Brebis Réforme - 10/2025</t>
        </is>
      </c>
      <c r="E47" s="20" t="n">
        <v>13</v>
      </c>
      <c r="F47" s="20" t="n">
        <v>492.8</v>
      </c>
      <c r="G47" s="20">
        <f>E47*F47</f>
        <v/>
      </c>
      <c r="H47" s="20" t="inlineStr">
        <is>
          <t>Espèces</t>
        </is>
      </c>
      <c r="I47" s="21" t="inlineStr"/>
    </row>
    <row r="48">
      <c r="A48" s="18" t="inlineStr">
        <is>
          <t>13/05/2025</t>
        </is>
      </c>
      <c r="B48" s="18" t="inlineStr">
        <is>
          <t>Vente Laine</t>
        </is>
      </c>
      <c r="C48" s="22" t="inlineStr">
        <is>
          <t>Revenu</t>
        </is>
      </c>
      <c r="D48" s="18" t="inlineStr">
        <is>
          <t>Vente Laine - 05/2025</t>
        </is>
      </c>
      <c r="E48" s="18" t="n">
        <v>1</v>
      </c>
      <c r="F48" s="18" t="n">
        <v>429.29</v>
      </c>
      <c r="G48" s="18">
        <f>E48*F48</f>
        <v/>
      </c>
      <c r="H48" s="18" t="inlineStr">
        <is>
          <t>Virement</t>
        </is>
      </c>
      <c r="I48" s="19" t="inlineStr"/>
    </row>
    <row r="49">
      <c r="A49" s="20" t="inlineStr">
        <is>
          <t>01/05/2025</t>
        </is>
      </c>
      <c r="B49" s="20" t="inlineStr">
        <is>
          <t>Équipement</t>
        </is>
      </c>
      <c r="C49" s="20" t="inlineStr">
        <is>
          <t>Dépense</t>
        </is>
      </c>
      <c r="D49" s="20" t="inlineStr">
        <is>
          <t>Équipement - 05/2025</t>
        </is>
      </c>
      <c r="E49" s="20" t="n">
        <v>11</v>
      </c>
      <c r="F49" s="20" t="n">
        <v>322.41</v>
      </c>
      <c r="G49" s="20">
        <f>E49*F49</f>
        <v/>
      </c>
      <c r="H49" s="20" t="inlineStr">
        <is>
          <t>Virement</t>
        </is>
      </c>
      <c r="I49" s="21" t="inlineStr"/>
    </row>
    <row r="50">
      <c r="A50" s="18" t="inlineStr">
        <is>
          <t>04/05/2025</t>
        </is>
      </c>
      <c r="B50" s="18" t="inlineStr">
        <is>
          <t>Équipement</t>
        </is>
      </c>
      <c r="C50" s="18" t="inlineStr">
        <is>
          <t>Dépense</t>
        </is>
      </c>
      <c r="D50" s="18" t="inlineStr">
        <is>
          <t>Équipement - 05/2025</t>
        </is>
      </c>
      <c r="E50" s="18" t="n">
        <v>1</v>
      </c>
      <c r="F50" s="18" t="n">
        <v>497.04</v>
      </c>
      <c r="G50" s="18">
        <f>E50*F50</f>
        <v/>
      </c>
      <c r="H50" s="18" t="inlineStr">
        <is>
          <t>Virement</t>
        </is>
      </c>
      <c r="I50" s="19" t="inlineStr"/>
    </row>
    <row r="51">
      <c r="A51" s="20" t="inlineStr">
        <is>
          <t>26/10/2025</t>
        </is>
      </c>
      <c r="B51" s="20" t="inlineStr">
        <is>
          <t>Infrastructure</t>
        </is>
      </c>
      <c r="C51" s="20" t="inlineStr">
        <is>
          <t>Dépense</t>
        </is>
      </c>
      <c r="D51" s="20" t="inlineStr">
        <is>
          <t>Infrastructure - 10/2025</t>
        </is>
      </c>
      <c r="E51" s="20" t="n">
        <v>13</v>
      </c>
      <c r="F51" s="20" t="n">
        <v>101.26</v>
      </c>
      <c r="G51" s="20">
        <f>E51*F51</f>
        <v/>
      </c>
      <c r="H51" s="20" t="inlineStr">
        <is>
          <t>Chèque</t>
        </is>
      </c>
      <c r="I51" s="21" t="inlineStr"/>
    </row>
    <row r="52">
      <c r="A52" s="18" t="inlineStr">
        <is>
          <t>07/01/2026</t>
        </is>
      </c>
      <c r="B52" s="18" t="inlineStr">
        <is>
          <t>Vétérinaire</t>
        </is>
      </c>
      <c r="C52" s="18" t="inlineStr">
        <is>
          <t>Dépense</t>
        </is>
      </c>
      <c r="D52" s="18" t="inlineStr">
        <is>
          <t>Vétérinaire - 01/2026</t>
        </is>
      </c>
      <c r="E52" s="18" t="n">
        <v>14</v>
      </c>
      <c r="F52" s="18" t="n">
        <v>460.92</v>
      </c>
      <c r="G52" s="18">
        <f>E52*F52</f>
        <v/>
      </c>
      <c r="H52" s="18" t="inlineStr">
        <is>
          <t>Espèces</t>
        </is>
      </c>
      <c r="I52" s="19" t="inlineStr"/>
    </row>
    <row r="53">
      <c r="A53" s="20" t="inlineStr">
        <is>
          <t>04/04/2025</t>
        </is>
      </c>
      <c r="B53" s="20" t="inlineStr">
        <is>
          <t>Autres</t>
        </is>
      </c>
      <c r="C53" s="22" t="inlineStr">
        <is>
          <t>Revenu</t>
        </is>
      </c>
      <c r="D53" s="20" t="inlineStr">
        <is>
          <t>Autres - 04/2025</t>
        </is>
      </c>
      <c r="E53" s="20" t="n">
        <v>3</v>
      </c>
      <c r="F53" s="20" t="n">
        <v>303.29</v>
      </c>
      <c r="G53" s="20">
        <f>E53*F53</f>
        <v/>
      </c>
      <c r="H53" s="20" t="inlineStr">
        <is>
          <t>Chèque</t>
        </is>
      </c>
      <c r="I53" s="21" t="inlineStr"/>
    </row>
    <row r="55">
      <c r="A55" s="23" t="inlineStr">
        <is>
          <t>TOTAL REVENUS</t>
        </is>
      </c>
      <c r="G55" s="24">
        <f>SUMIF(C4:C53,"Revenu",G4:G53)</f>
        <v/>
      </c>
    </row>
    <row r="56">
      <c r="A56" s="25" t="inlineStr">
        <is>
          <t>TOTAL DÉPENSES</t>
        </is>
      </c>
      <c r="G56" s="26">
        <f>SUMIF(C4:C53,"Dépense",G4:G53)</f>
        <v/>
      </c>
    </row>
    <row r="57">
      <c r="A57" s="27" t="inlineStr">
        <is>
          <t>SOLDE NET</t>
        </is>
      </c>
      <c r="G57" s="28">
        <f>G55-G56</f>
        <v/>
      </c>
    </row>
  </sheetData>
  <mergeCells count="4">
    <mergeCell ref="A1:I1"/>
    <mergeCell ref="A55:F55"/>
    <mergeCell ref="A56:F56"/>
    <mergeCell ref="A57:F5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57"/>
  <sheetViews>
    <sheetView workbookViewId="0">
      <selection activeCell="A1" sqref="A1"/>
    </sheetView>
  </sheetViews>
  <sheetFormatPr baseColWidth="8" defaultRowHeight="15"/>
  <cols>
    <col width="60" customWidth="1" min="1" max="1"/>
    <col width="50" customWidth="1" min="2" max="2"/>
  </cols>
  <sheetData>
    <row r="1">
      <c r="A1" s="16" t="inlineStr">
        <is>
          <t>GUIDE D'UTILISATION - GESTION TROUPEAU OVIN</t>
        </is>
      </c>
    </row>
    <row r="2">
      <c r="A2" s="29" t="inlineStr"/>
    </row>
    <row r="3">
      <c r="A3" s="30" t="inlineStr">
        <is>
          <t>DESCRIPTION</t>
        </is>
      </c>
    </row>
    <row r="4">
      <c r="A4" s="29" t="inlineStr">
        <is>
          <t>Ce classeur Excel professionnel permet une gestion complète de votre troupeau ovin.</t>
        </is>
      </c>
    </row>
    <row r="5">
      <c r="A5" s="29" t="inlineStr">
        <is>
          <t>Il couvre tous les aspects : inventaire, santé, reproduction, alimentation et finances.</t>
        </is>
      </c>
    </row>
    <row r="6">
      <c r="A6" s="29" t="inlineStr"/>
    </row>
    <row r="7">
      <c r="A7" s="30" t="inlineStr">
        <is>
          <t>FEUILLES PRINCIPALES</t>
        </is>
      </c>
    </row>
    <row r="8">
      <c r="A8" s="29" t="inlineStr"/>
    </row>
    <row r="9">
      <c r="A9" s="31" t="inlineStr">
        <is>
          <t>1. TABLEAU DE BORD</t>
        </is>
      </c>
      <c r="B9" s="32" t="inlineStr">
        <is>
          <t>Vue d'ensemble avec statistiques clés et indicateurs de performance</t>
        </is>
      </c>
    </row>
    <row r="10">
      <c r="A10" s="29" t="inlineStr"/>
    </row>
    <row r="11">
      <c r="A11" s="31" t="inlineStr">
        <is>
          <t>2. INVENTAIRE TROUPEAU</t>
        </is>
      </c>
      <c r="B11" s="32" t="inlineStr">
        <is>
          <t>Registre complet de tous les animaux avec identification et caractéristiques</t>
        </is>
      </c>
    </row>
    <row r="12">
      <c r="A12" s="29" t="inlineStr">
        <is>
          <t xml:space="preserve">   - N° ID unique pour chaque animal</t>
        </is>
      </c>
    </row>
    <row r="13">
      <c r="A13" s="29" t="inlineStr">
        <is>
          <t xml:space="preserve">   - Données généalogiques (père, mère)</t>
        </is>
      </c>
    </row>
    <row r="14">
      <c r="A14" s="29" t="inlineStr">
        <is>
          <t xml:space="preserve">   - Suivi du poids et de la santé</t>
        </is>
      </c>
    </row>
    <row r="15">
      <c r="A15" s="29" t="inlineStr">
        <is>
          <t xml:space="preserve">   - Évaluation financière</t>
        </is>
      </c>
    </row>
    <row r="16">
      <c r="A16" s="29" t="inlineStr"/>
    </row>
    <row r="17">
      <c r="A17" s="31" t="inlineStr">
        <is>
          <t>3. SUIVI SANITAIRE</t>
        </is>
      </c>
      <c r="B17" s="32" t="inlineStr">
        <is>
          <t>Historique des interventions vétérinaires et traitements</t>
        </is>
      </c>
    </row>
    <row r="18">
      <c r="A18" s="29" t="inlineStr">
        <is>
          <t xml:space="preserve">   - Vaccinations programmées</t>
        </is>
      </c>
    </row>
    <row r="19">
      <c r="A19" s="29" t="inlineStr">
        <is>
          <t xml:space="preserve">   - Traitements antiparasitaires</t>
        </is>
      </c>
    </row>
    <row r="20">
      <c r="A20" s="29" t="inlineStr">
        <is>
          <t xml:space="preserve">   - Consultations et urgences</t>
        </is>
      </c>
    </row>
    <row r="21">
      <c r="A21" s="29" t="inlineStr">
        <is>
          <t xml:space="preserve">   - Coûts associés</t>
        </is>
      </c>
    </row>
    <row r="22">
      <c r="A22" s="29" t="inlineStr"/>
    </row>
    <row r="23">
      <c r="A23" s="31" t="inlineStr">
        <is>
          <t>4. REPRODUCTION</t>
        </is>
      </c>
      <c r="B23" s="32" t="inlineStr">
        <is>
          <t>Gestion des saillies et agnelages</t>
        </is>
      </c>
    </row>
    <row r="24">
      <c r="A24" s="29" t="inlineStr">
        <is>
          <t xml:space="preserve">   - Planification des mises à lutte</t>
        </is>
      </c>
    </row>
    <row r="25">
      <c r="A25" s="29" t="inlineStr">
        <is>
          <t xml:space="preserve">   - Prévision des agnelages</t>
        </is>
      </c>
    </row>
    <row r="26">
      <c r="A26" s="29" t="inlineStr">
        <is>
          <t xml:space="preserve">   - Enregistrement des naissances</t>
        </is>
      </c>
    </row>
    <row r="27">
      <c r="A27" s="29" t="inlineStr">
        <is>
          <t xml:space="preserve">   - Suivi des agneaux</t>
        </is>
      </c>
    </row>
    <row r="28">
      <c r="A28" s="29" t="inlineStr"/>
    </row>
    <row r="29">
      <c r="A29" s="31" t="inlineStr">
        <is>
          <t>5. ALIMENTATION</t>
        </is>
      </c>
      <c r="B29" s="32" t="inlineStr">
        <is>
          <t>Gestion des stocks et de l'approvisionnement</t>
        </is>
      </c>
    </row>
    <row r="30">
      <c r="A30" s="29" t="inlineStr">
        <is>
          <t xml:space="preserve">   - Suivi des achats d'aliments</t>
        </is>
      </c>
    </row>
    <row r="31">
      <c r="A31" s="29" t="inlineStr">
        <is>
          <t xml:space="preserve">   - Gestion des stocks avec alertes</t>
        </is>
      </c>
    </row>
    <row r="32">
      <c r="A32" s="29" t="inlineStr">
        <is>
          <t xml:space="preserve">   - Calcul automatique des coûts</t>
        </is>
      </c>
    </row>
    <row r="33">
      <c r="A33" s="29" t="inlineStr"/>
    </row>
    <row r="34">
      <c r="A34" s="31" t="inlineStr">
        <is>
          <t>6. FINANCES</t>
        </is>
      </c>
      <c r="B34" s="32" t="inlineStr">
        <is>
          <t>Comptabilité complète de l'exploitation</t>
        </is>
      </c>
    </row>
    <row r="35">
      <c r="A35" s="29" t="inlineStr">
        <is>
          <t xml:space="preserve">   - Revenus (ventes, aides)</t>
        </is>
      </c>
    </row>
    <row r="36">
      <c r="A36" s="29" t="inlineStr">
        <is>
          <t xml:space="preserve">   - Dépenses par catégorie</t>
        </is>
      </c>
    </row>
    <row r="37">
      <c r="A37" s="29" t="inlineStr">
        <is>
          <t xml:space="preserve">   - Bilan automatique</t>
        </is>
      </c>
    </row>
    <row r="38">
      <c r="A38" s="29" t="inlineStr"/>
    </row>
    <row r="39">
      <c r="A39" s="30" t="inlineStr">
        <is>
          <t>FONCTIONNALITÉS</t>
        </is>
      </c>
    </row>
    <row r="40">
      <c r="A40" s="29" t="inlineStr"/>
    </row>
    <row r="41">
      <c r="A41" s="33" t="inlineStr">
        <is>
          <t>✓ Calculs automatiques</t>
        </is>
      </c>
      <c r="B41" s="32" t="inlineStr">
        <is>
          <t>Les formules calculent automatiquement âges, coûts et bilans</t>
        </is>
      </c>
    </row>
    <row r="42">
      <c r="A42" s="33" t="inlineStr">
        <is>
          <t>✓ Listes déroulantes</t>
        </is>
      </c>
      <c r="B42" s="32" t="inlineStr">
        <is>
          <t>Saisie facilitée avec choix prédéfinis</t>
        </is>
      </c>
    </row>
    <row r="43">
      <c r="A43" s="33" t="inlineStr">
        <is>
          <t>✓ Mise en forme conditionnelle</t>
        </is>
      </c>
      <c r="B43" s="32" t="inlineStr">
        <is>
          <t>Alertes visuelles pour les stocks faibles</t>
        </is>
      </c>
    </row>
    <row r="44">
      <c r="A44" s="33" t="inlineStr">
        <is>
          <t>✓ Codes couleur</t>
        </is>
      </c>
      <c r="B44" s="32" t="inlineStr">
        <is>
          <t>Identification rapide des informations importantes</t>
        </is>
      </c>
    </row>
    <row r="45">
      <c r="A45" s="33" t="inlineStr">
        <is>
          <t>✓ Traçabilité complète</t>
        </is>
      </c>
      <c r="B45" s="32" t="inlineStr">
        <is>
          <t>Historique de toutes les opérations</t>
        </is>
      </c>
    </row>
    <row r="46">
      <c r="A46" s="29" t="inlineStr"/>
    </row>
    <row r="47">
      <c r="A47" s="30" t="inlineStr">
        <is>
          <t>CONSEILS D'UTILISATION</t>
        </is>
      </c>
    </row>
    <row r="48">
      <c r="A48" s="29" t="inlineStr"/>
    </row>
    <row r="49">
      <c r="A49" s="34" t="inlineStr">
        <is>
          <t>→ Saisissez les données régulièrement pour un suivi optimal</t>
        </is>
      </c>
    </row>
    <row r="50">
      <c r="A50" s="34" t="inlineStr">
        <is>
          <t>→ Vérifiez le tableau de bord chaque semaine</t>
        </is>
      </c>
    </row>
    <row r="51">
      <c r="A51" s="34" t="inlineStr">
        <is>
          <t>→ Utilisez les filtres pour analyser vos données</t>
        </is>
      </c>
    </row>
    <row r="52">
      <c r="A52" s="34" t="inlineStr">
        <is>
          <t>→ Sauvegardez régulièrement votre fichier</t>
        </is>
      </c>
    </row>
    <row r="53">
      <c r="A53" s="34" t="inlineStr">
        <is>
          <t>→ Exportez les données importantes pour archivage</t>
        </is>
      </c>
    </row>
    <row r="54">
      <c r="A54" s="29" t="inlineStr"/>
    </row>
    <row r="55">
      <c r="A55" s="30" t="inlineStr">
        <is>
          <t>ASSISTANCE</t>
        </is>
      </c>
    </row>
    <row r="56">
      <c r="A56" s="29" t="inlineStr">
        <is>
          <t>Pour toute question sur l'utilisation de ce classeur,</t>
        </is>
      </c>
    </row>
    <row r="57">
      <c r="A57" s="29" t="inlineStr">
        <is>
          <t>consultez votre conseiller agricole ou vétérinaire.</t>
        </is>
      </c>
    </row>
  </sheetData>
  <mergeCells count="57">
    <mergeCell ref="A1:E1"/>
    <mergeCell ref="A2:E2"/>
    <mergeCell ref="A3:E3"/>
    <mergeCell ref="A4:E4"/>
    <mergeCell ref="A5:E5"/>
    <mergeCell ref="A6:E6"/>
    <mergeCell ref="A7:E7"/>
    <mergeCell ref="A8:E8"/>
    <mergeCell ref="B9:E9"/>
    <mergeCell ref="A10:E10"/>
    <mergeCell ref="B11:E11"/>
    <mergeCell ref="A12:E12"/>
    <mergeCell ref="A13:E13"/>
    <mergeCell ref="A14:E14"/>
    <mergeCell ref="A15:E15"/>
    <mergeCell ref="A16:E16"/>
    <mergeCell ref="B17:E17"/>
    <mergeCell ref="A18:E18"/>
    <mergeCell ref="A19:E19"/>
    <mergeCell ref="A20:E20"/>
    <mergeCell ref="A21:E21"/>
    <mergeCell ref="A22:E22"/>
    <mergeCell ref="B23:E23"/>
    <mergeCell ref="A24:E24"/>
    <mergeCell ref="A25:E25"/>
    <mergeCell ref="A26:E26"/>
    <mergeCell ref="A27:E27"/>
    <mergeCell ref="A28:E28"/>
    <mergeCell ref="B29:E29"/>
    <mergeCell ref="A30:E30"/>
    <mergeCell ref="A31:E31"/>
    <mergeCell ref="A32:E32"/>
    <mergeCell ref="A33:E33"/>
    <mergeCell ref="B34:E34"/>
    <mergeCell ref="A35:E35"/>
    <mergeCell ref="A36:E36"/>
    <mergeCell ref="A37:E37"/>
    <mergeCell ref="A38:E38"/>
    <mergeCell ref="A39:E39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2026-01-11T14:26:03Z</dcterms:created>
  <dcterms:modified xmlns:dcterms="http://purl.org/dc/terms/" xmlns:xsi="http://www.w3.org/2001/XMLSchema-instance" xsi:type="dcterms:W3CDTF">2026-01-11T14:26:03Z</dcterms:modified>
</cp:coreProperties>
</file>